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624"/>
  </bookViews>
  <sheets>
    <sheet name="FORMULARIO UNICO" sheetId="44" r:id="rId1"/>
    <sheet name="Auxiliar" sheetId="41" r:id="rId2"/>
    <sheet name="Ejemplo" sheetId="43" r:id="rId3"/>
  </sheets>
  <definedNames>
    <definedName name="_xlnm.Print_Area" localSheetId="1">Auxiliar!$B$4:$F$35</definedName>
    <definedName name="_xlnm.Print_Area" localSheetId="0">'FORMULARIO UNICO'!$A$2:$AU$281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43" l="1"/>
  <c r="Z5" i="44"/>
  <c r="AL37" i="44"/>
  <c r="AJ18" i="44"/>
  <c r="AE18" i="44"/>
  <c r="Y18" i="44"/>
  <c r="P18" i="44"/>
  <c r="B18" i="44"/>
  <c r="AL63" i="44"/>
  <c r="AF65" i="44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P20" i="44"/>
  <c r="G13" i="43"/>
  <c r="C23" i="41"/>
  <c r="C8" i="41"/>
  <c r="AB15" i="44" s="1"/>
  <c r="D9" i="41"/>
  <c r="AG11" i="44" s="1"/>
  <c r="AP55" i="44"/>
  <c r="AP49" i="44"/>
  <c r="E8" i="41"/>
  <c r="B15" i="44"/>
  <c r="F20" i="41"/>
  <c r="D12" i="41"/>
  <c r="F21" i="41"/>
  <c r="F19" i="41"/>
  <c r="F18" i="41"/>
  <c r="F17" i="41"/>
  <c r="F8" i="41"/>
  <c r="O15" i="44"/>
  <c r="C11" i="41"/>
  <c r="C37" i="44" s="1"/>
  <c r="C12" i="41"/>
  <c r="F11" i="41" s="1"/>
  <c r="F12" i="41"/>
  <c r="E23" i="41"/>
  <c r="F23" i="41" s="1"/>
  <c r="E24" i="41" s="1"/>
  <c r="E25" i="41" s="1"/>
  <c r="I37" i="44"/>
  <c r="C13" i="41"/>
  <c r="X37" i="44" s="1"/>
  <c r="G11" i="41"/>
  <c r="F37" i="44"/>
  <c r="T37" i="44"/>
  <c r="G12" i="41"/>
  <c r="Q37" i="44"/>
  <c r="C27" i="41" l="1"/>
  <c r="F13" i="41"/>
  <c r="G13" i="41"/>
  <c r="N37" i="44"/>
  <c r="C28" i="41" l="1"/>
  <c r="AB37" i="44"/>
  <c r="C30" i="41" l="1"/>
  <c r="AP37" i="44" s="1"/>
  <c r="AG37" i="44"/>
</calcChain>
</file>

<file path=xl/comments1.xml><?xml version="1.0" encoding="utf-8"?>
<comments xmlns="http://schemas.openxmlformats.org/spreadsheetml/2006/main">
  <authors>
    <author>Luis Fernando Martínez Vargas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Luis Fernando Martínez Vargas:</t>
        </r>
        <r>
          <rPr>
            <sz val="9"/>
            <color indexed="81"/>
            <rFont val="Tahoma"/>
            <family val="2"/>
          </rPr>
          <t xml:space="preserve">
Favor</t>
        </r>
        <r>
          <rPr>
            <b/>
            <sz val="9"/>
            <color indexed="81"/>
            <rFont val="Tahoma"/>
            <family val="2"/>
          </rPr>
          <t xml:space="preserve"> no</t>
        </r>
        <r>
          <rPr>
            <sz val="9"/>
            <color indexed="81"/>
            <rFont val="Tahoma"/>
            <family val="2"/>
          </rPr>
          <t xml:space="preserve"> borrar esta celda (D9), es la que amarra los datos para calculo.</t>
        </r>
      </text>
    </comment>
  </commentList>
</comments>
</file>

<file path=xl/sharedStrings.xml><?xml version="1.0" encoding="utf-8"?>
<sst xmlns="http://schemas.openxmlformats.org/spreadsheetml/2006/main" count="580" uniqueCount="143">
  <si>
    <t>DEFINITIVA</t>
  </si>
  <si>
    <t>PARCIAL</t>
  </si>
  <si>
    <t>FORMULARIO AUTORIZACION</t>
  </si>
  <si>
    <t>PARA USO EXCLUSIVO DE FONCEP</t>
  </si>
  <si>
    <t>VALOR</t>
  </si>
  <si>
    <t>Mes:</t>
  </si>
  <si>
    <t>Día:</t>
  </si>
  <si>
    <t>OTRO</t>
  </si>
  <si>
    <t>DATOS CALCULO SALDO DISPONIBLE PAGO DE CESANTIAS</t>
  </si>
  <si>
    <t>PAGO DE CESANTIAS</t>
  </si>
  <si>
    <t>EMBARGOS JUDICIALES DE CESANTÍAS</t>
  </si>
  <si>
    <t>FIRMAS Y NOTIFICACIÓN</t>
  </si>
  <si>
    <t xml:space="preserve">FIRMA ORDENADOR DEL GASTO                  </t>
  </si>
  <si>
    <t>TRASLADO DE FONDO</t>
  </si>
  <si>
    <t xml:space="preserve">        C.C. </t>
  </si>
  <si>
    <t>ENTIDAD EMPLEADORA</t>
  </si>
  <si>
    <t>DATOS DEL SERVIDOR AFILIADO AL FONCEP</t>
  </si>
  <si>
    <t>PAGO A FAVOR DE BENEFICIARIOS (TERCEROS)</t>
  </si>
  <si>
    <t>CESANTÍAS</t>
  </si>
  <si>
    <t>VIVIENDA</t>
  </si>
  <si>
    <t>ESTUDIOS</t>
  </si>
  <si>
    <t>FINANCIERA / TESORERÍA</t>
  </si>
  <si>
    <t xml:space="preserve">        FIRMA  DEL NOTIFICADO</t>
  </si>
  <si>
    <t>FIRMA DEL RESPONSABLE DE TALENTO HUMANO</t>
  </si>
  <si>
    <t xml:space="preserve"> </t>
  </si>
  <si>
    <t>CEDULA</t>
  </si>
  <si>
    <t>FECHA  DE INGRESO</t>
  </si>
  <si>
    <t>DIAS NO LABORADOS</t>
  </si>
  <si>
    <t>FECHA DE CORTE</t>
  </si>
  <si>
    <t>DEVENGOS  PERMANENTES</t>
  </si>
  <si>
    <t>DEVENGOS  OCASIONALES</t>
  </si>
  <si>
    <t>SUELDO</t>
  </si>
  <si>
    <t>PRIMA DE NAVIDAD</t>
  </si>
  <si>
    <t>GTO DE REPRESENTACIÓN</t>
  </si>
  <si>
    <t>PRIMA DE SERVICIOS</t>
  </si>
  <si>
    <t>PRIMA DE  ANTIGUEDAD</t>
  </si>
  <si>
    <t>BONIFICACIÓN SERVICIOS</t>
  </si>
  <si>
    <t>PRIMA TECNICA PROFESIONAL</t>
  </si>
  <si>
    <t>PRIMA DE VACACIONES</t>
  </si>
  <si>
    <t>AUXILIO ALIMENTACIÓN</t>
  </si>
  <si>
    <t>HORAS EXTRAS</t>
  </si>
  <si>
    <t>AUXILIO TRANSPORTE</t>
  </si>
  <si>
    <t>TOTAL PERMANENTES</t>
  </si>
  <si>
    <t>TOTAL OCASIONALES</t>
  </si>
  <si>
    <t>FACTOR  / 12</t>
  </si>
  <si>
    <t>SALARIO BASE DE LIQUIDACIÓN</t>
  </si>
  <si>
    <t>VALOR CESANTIAS</t>
  </si>
  <si>
    <t>ANTICIPOS</t>
  </si>
  <si>
    <t>TOTAL DISPONIBLE</t>
  </si>
  <si>
    <t>DOCEAVA</t>
  </si>
  <si>
    <t>FORMATO LIQUIDACIÓN CESANTÍAS EN EL RÉGIMEN DE RETROACTIVIDAD</t>
  </si>
  <si>
    <t>TOTAL  DIAS LABORADOS</t>
  </si>
  <si>
    <t>Nombre del Liquidador: _______________________________________</t>
  </si>
  <si>
    <t>ENTIDAD EMPLEADORA:</t>
  </si>
  <si>
    <t>NOMBRES</t>
  </si>
  <si>
    <t>1er Apellido</t>
  </si>
  <si>
    <t>2do. Apellido</t>
  </si>
  <si>
    <t>C.C.</t>
  </si>
  <si>
    <t>DIRECCION</t>
  </si>
  <si>
    <t>CIUDAD</t>
  </si>
  <si>
    <t>CELULAR</t>
  </si>
  <si>
    <t>TELEFONO FIJO</t>
  </si>
  <si>
    <t>1er APELLIDO</t>
  </si>
  <si>
    <t>2do. APELLIDO</t>
  </si>
  <si>
    <t>Bogotá</t>
  </si>
  <si>
    <t>VALOR TOTAL AUTORIZADO PARA PAGO:</t>
  </si>
  <si>
    <t>CORREO ELECTRONICO</t>
  </si>
  <si>
    <t xml:space="preserve">  CC</t>
  </si>
  <si>
    <t xml:space="preserve">    CE</t>
  </si>
  <si>
    <t>DESTINO DE LAS CESANTÍAS PARCIALES</t>
  </si>
  <si>
    <t>OBSERVACIONES:</t>
  </si>
  <si>
    <t>VALOR TOTAL AUTORIZADO A PAGAR</t>
  </si>
  <si>
    <t>VALOR TOTAL A GIRAR POR EMBARGOS JUDICIALES</t>
  </si>
  <si>
    <t>VALOR AUTORIZADO PARA PAGO A BENEFICIARIOS</t>
  </si>
  <si>
    <t>AUTORIZAMOS A FONCEP A EFECTUAR EL PAGO E INMOVILIZACIONES DE LA CESANTÍA DISPONIBLE DEL FUNCIONARIO,  POR LOS VALORES Y A FAVOR DE LAS PERSONAS Y/O ENTIDADES QUE SE RELACIONAN A CONTINUACIÓN:</t>
  </si>
  <si>
    <t xml:space="preserve">INMOVILIZACIONES DE CESANTIAS </t>
  </si>
  <si>
    <t>VALOR TOTAL INMOVILIZACIONES</t>
  </si>
  <si>
    <t>¿CUÁL?</t>
  </si>
  <si>
    <t>NÚMERO:</t>
  </si>
  <si>
    <t>PRIMER APELLIDO</t>
  </si>
  <si>
    <t>SEGUNDO APELLIDO</t>
  </si>
  <si>
    <t>DIRECCIÓN DE CORRESPONDENCIA:</t>
  </si>
  <si>
    <t>NOMBRE ENTIDAD EMPLEADORA:</t>
  </si>
  <si>
    <t>CIUDAD:</t>
  </si>
  <si>
    <t>CELULAR:</t>
  </si>
  <si>
    <t>TELÉFONO FIJO:</t>
  </si>
  <si>
    <t>CORREO ELECTRONICO:</t>
  </si>
  <si>
    <t>COMPRA  O ADQUISICIÓN</t>
  </si>
  <si>
    <t>ABONO CRÉDITO FONCEP</t>
  </si>
  <si>
    <t>CONSTRUCCIÓN, REPARACIÓN O AMPLIACIONES</t>
  </si>
  <si>
    <t>LIBERACIÓN DE GRAVÁMENES DEL INMUEBLE</t>
  </si>
  <si>
    <t>EN COLOMBIA</t>
  </si>
  <si>
    <t>EN EL EXTRANJERO</t>
  </si>
  <si>
    <t>FECHA INGRESO</t>
  </si>
  <si>
    <t>FECHA CORTE</t>
  </si>
  <si>
    <t>DÍAS BASE LIQUIDACIÓN</t>
  </si>
  <si>
    <t>VALOR BASE LIQUIDACIÓN</t>
  </si>
  <si>
    <t>VALOR LIQUIDACIÓN</t>
  </si>
  <si>
    <t>ANTICIPO CESANTÍAS</t>
  </si>
  <si>
    <t>SUBTOTAL DISPONIBLE</t>
  </si>
  <si>
    <t>DÍA</t>
  </si>
  <si>
    <t>MES</t>
  </si>
  <si>
    <t>AÑO</t>
  </si>
  <si>
    <t>NOMBRE DEMANDANTE</t>
  </si>
  <si>
    <t>No. IDENTIFICACIÓN</t>
  </si>
  <si>
    <t>TIPO DE DOCUMENTO</t>
  </si>
  <si>
    <t>JUZGADO</t>
  </si>
  <si>
    <t>CONCEPTO</t>
  </si>
  <si>
    <t>VIVIENDA INTERES SOCIAL (V.I.S.)</t>
  </si>
  <si>
    <t>PIGNORACIONES</t>
  </si>
  <si>
    <t>NOMBRE</t>
  </si>
  <si>
    <t>ENTIDAD BANCARIA</t>
  </si>
  <si>
    <t>TIPO DE CUENTA (AHORROS, CORRIENTE)</t>
  </si>
  <si>
    <t>CHEQUE</t>
  </si>
  <si>
    <t>No. (CUENTA, CRÉDITO HIPOTECARIO O GRAVAMEN)</t>
  </si>
  <si>
    <t>VALOR ($)</t>
  </si>
  <si>
    <t>FECHA NOTIFICACIÓN</t>
  </si>
  <si>
    <t>FECHA EJECUTORIA</t>
  </si>
  <si>
    <t xml:space="preserve"> CONFIRMACIÓN DEL TRÁMITE</t>
  </si>
  <si>
    <t xml:space="preserve"> FECHA REVISIÓN Y AUTORIZACIÓN PAGO</t>
  </si>
  <si>
    <t>FECHA ORDEN A LA FIDUCIARIA DE GIRO</t>
  </si>
  <si>
    <t>FUNCIONARIO QUE CONFIRMÓ</t>
  </si>
  <si>
    <t>RESPONSABLE DE CESANTÍAS</t>
  </si>
  <si>
    <t>RESPONSABLE AUTORIZACIÓN DE GIRO</t>
  </si>
  <si>
    <t>ZGB/APS/LFMV</t>
  </si>
  <si>
    <t>,,,,</t>
  </si>
  <si>
    <t>xxxxx</t>
  </si>
  <si>
    <t>xxxxxxx</t>
  </si>
  <si>
    <t>xxxx@xxxxxx.gov.co</t>
  </si>
  <si>
    <t>xxxx</t>
  </si>
  <si>
    <t>xxx.xxx@xxxx.gov.co</t>
  </si>
  <si>
    <t>¿CUÁL?_______________________</t>
  </si>
  <si>
    <t>FECHA DE ELABORACIÓN:</t>
  </si>
  <si>
    <t>NOMBRE DE MI ENTIDAD NOMINADORA</t>
  </si>
  <si>
    <t>TIPO DOCUMENTO IDENTIDAD</t>
  </si>
  <si>
    <t>PINTO</t>
  </si>
  <si>
    <t>JOSE MARIA</t>
  </si>
  <si>
    <t>CASAS</t>
  </si>
  <si>
    <t>OBSERVACIONES: ___________________________________________________________________________</t>
  </si>
  <si>
    <t>Firma Liquidador:_____________________________________________</t>
  </si>
  <si>
    <t>__________________________________________________________________________________________________</t>
  </si>
  <si>
    <t>________________________________________________________________________________________________________</t>
  </si>
  <si>
    <t>FUNCIONARIO DE FONCEP QUE VALIDÓ CONFIRMACIÓN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</si>
</sst>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yy"/>
    <numFmt numFmtId="165" formatCode="dd/mm/yy"/>
    <numFmt numFmtId="166" formatCode="&quot;$&quot;#,##0"/>
  </numFmts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Arial"/>
      <family val="2"/>
    </font>
    <font>
      <sz val="36"/>
      <name val="Arial"/>
      <family val="2"/>
    </font>
    <font>
      <b/>
      <sz val="16"/>
      <name val="Arial"/>
      <family val="2"/>
    </font>
    <font>
      <sz val="14"/>
      <name val="Times New Roman"/>
      <family val="1"/>
    </font>
    <font>
      <b/>
      <sz val="26"/>
      <name val="Arial"/>
      <family val="2"/>
    </font>
    <font>
      <b/>
      <sz val="22"/>
      <name val="Arial"/>
      <family val="2"/>
    </font>
    <font>
      <sz val="18"/>
      <name val="Times New Roman"/>
      <family val="1"/>
    </font>
    <font>
      <sz val="18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b/>
      <sz val="36"/>
      <name val="Arial"/>
      <family val="2"/>
    </font>
    <font>
      <sz val="22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C5C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81">
    <xf numFmtId="0" fontId="0" fillId="0" borderId="0" xfId="0"/>
    <xf numFmtId="0" fontId="0" fillId="0" borderId="0" xfId="0" applyBorder="1"/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10" fillId="0" borderId="0" xfId="0" applyFont="1" applyBorder="1"/>
    <xf numFmtId="0" fontId="6" fillId="0" borderId="0" xfId="0" applyFont="1" applyBorder="1" applyAlignment="1" applyProtection="1">
      <alignment wrapText="1"/>
      <protection locked="0"/>
    </xf>
    <xf numFmtId="0" fontId="0" fillId="0" borderId="1" xfId="0" applyBorder="1"/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32" fillId="2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0" fillId="0" borderId="3" xfId="0" applyFont="1" applyBorder="1" applyProtection="1">
      <protection locked="0"/>
    </xf>
    <xf numFmtId="0" fontId="33" fillId="2" borderId="0" xfId="0" applyFont="1" applyFill="1" applyBorder="1" applyAlignment="1" applyProtection="1"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34" fillId="2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10" fillId="0" borderId="0" xfId="0" applyFont="1"/>
    <xf numFmtId="0" fontId="5" fillId="3" borderId="4" xfId="0" applyFont="1" applyFill="1" applyBorder="1"/>
    <xf numFmtId="3" fontId="10" fillId="0" borderId="4" xfId="0" applyNumberFormat="1" applyFont="1" applyBorder="1"/>
    <xf numFmtId="0" fontId="10" fillId="0" borderId="4" xfId="0" applyFont="1" applyBorder="1"/>
    <xf numFmtId="14" fontId="10" fillId="0" borderId="4" xfId="0" applyNumberFormat="1" applyFont="1" applyBorder="1"/>
    <xf numFmtId="1" fontId="10" fillId="0" borderId="4" xfId="0" applyNumberFormat="1" applyFont="1" applyBorder="1"/>
    <xf numFmtId="1" fontId="10" fillId="0" borderId="4" xfId="0" applyNumberFormat="1" applyFont="1" applyBorder="1" applyAlignment="1">
      <alignment horizontal="center"/>
    </xf>
    <xf numFmtId="0" fontId="18" fillId="0" borderId="0" xfId="0" applyFont="1" applyBorder="1" applyProtection="1">
      <protection locked="0"/>
    </xf>
    <xf numFmtId="0" fontId="18" fillId="0" borderId="0" xfId="0" applyFont="1"/>
    <xf numFmtId="0" fontId="10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0" fillId="0" borderId="8" xfId="0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13" fillId="0" borderId="6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" fillId="0" borderId="0" xfId="0" applyFont="1"/>
    <xf numFmtId="0" fontId="11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21" fillId="0" borderId="0" xfId="0" applyFont="1" applyBorder="1" applyAlignment="1" applyProtection="1">
      <alignment wrapText="1"/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0" fontId="11" fillId="0" borderId="1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protection locked="0"/>
    </xf>
    <xf numFmtId="0" fontId="0" fillId="0" borderId="10" xfId="0" applyBorder="1"/>
    <xf numFmtId="0" fontId="0" fillId="0" borderId="5" xfId="0" applyBorder="1"/>
    <xf numFmtId="0" fontId="13" fillId="0" borderId="5" xfId="0" applyFont="1" applyBorder="1" applyProtection="1">
      <protection locked="0"/>
    </xf>
    <xf numFmtId="0" fontId="0" fillId="0" borderId="6" xfId="0" applyBorder="1"/>
    <xf numFmtId="0" fontId="18" fillId="0" borderId="8" xfId="0" applyFont="1" applyBorder="1" applyAlignment="1" applyProtection="1">
      <alignment horizontal="center"/>
      <protection locked="0"/>
    </xf>
    <xf numFmtId="0" fontId="33" fillId="2" borderId="8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20" fillId="2" borderId="0" xfId="0" applyFont="1" applyFill="1" applyBorder="1" applyAlignment="1" applyProtection="1">
      <protection locked="0"/>
    </xf>
    <xf numFmtId="0" fontId="35" fillId="2" borderId="3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21" fillId="0" borderId="5" xfId="0" applyFont="1" applyBorder="1" applyAlignment="1" applyProtection="1">
      <alignment wrapText="1"/>
      <protection locked="0"/>
    </xf>
    <xf numFmtId="0" fontId="21" fillId="0" borderId="6" xfId="0" applyFont="1" applyBorder="1" applyAlignment="1" applyProtection="1">
      <alignment wrapText="1"/>
      <protection locked="0"/>
    </xf>
    <xf numFmtId="0" fontId="13" fillId="0" borderId="6" xfId="0" applyFont="1" applyBorder="1" applyAlignment="1" applyProtection="1">
      <alignment vertical="top" wrapText="1"/>
      <protection locked="0"/>
    </xf>
    <xf numFmtId="0" fontId="13" fillId="0" borderId="5" xfId="0" applyFont="1" applyBorder="1" applyAlignment="1" applyProtection="1">
      <alignment vertical="top" wrapText="1"/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3" fillId="0" borderId="9" xfId="0" applyFont="1" applyBorder="1" applyProtection="1">
      <protection locked="0"/>
    </xf>
    <xf numFmtId="0" fontId="0" fillId="0" borderId="11" xfId="0" applyBorder="1" applyProtection="1">
      <protection locked="0"/>
    </xf>
    <xf numFmtId="0" fontId="10" fillId="0" borderId="5" xfId="0" applyFont="1" applyBorder="1" applyAlignment="1" applyProtection="1">
      <alignment vertical="top" wrapText="1"/>
      <protection locked="0"/>
    </xf>
    <xf numFmtId="0" fontId="34" fillId="2" borderId="6" xfId="0" applyFont="1" applyFill="1" applyBorder="1" applyAlignment="1" applyProtection="1">
      <alignment vertical="center"/>
      <protection locked="0"/>
    </xf>
    <xf numFmtId="0" fontId="18" fillId="0" borderId="0" xfId="0" applyFont="1" applyBorder="1"/>
    <xf numFmtId="0" fontId="1" fillId="0" borderId="0" xfId="0" applyFont="1" applyBorder="1"/>
    <xf numFmtId="0" fontId="0" fillId="0" borderId="8" xfId="0" applyBorder="1"/>
    <xf numFmtId="0" fontId="12" fillId="0" borderId="6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24" fillId="0" borderId="0" xfId="0" applyFont="1" applyBorder="1" applyAlignment="1" applyProtection="1">
      <alignment wrapText="1"/>
      <protection locked="0"/>
    </xf>
    <xf numFmtId="0" fontId="24" fillId="0" borderId="5" xfId="0" applyFont="1" applyBorder="1" applyAlignment="1" applyProtection="1">
      <alignment wrapText="1"/>
      <protection locked="0"/>
    </xf>
    <xf numFmtId="0" fontId="25" fillId="0" borderId="0" xfId="0" applyFont="1" applyBorder="1" applyProtection="1">
      <protection locked="0"/>
    </xf>
    <xf numFmtId="0" fontId="25" fillId="0" borderId="6" xfId="0" applyFont="1" applyBorder="1" applyProtection="1">
      <protection locked="0"/>
    </xf>
    <xf numFmtId="0" fontId="24" fillId="0" borderId="6" xfId="0" applyFont="1" applyBorder="1" applyAlignment="1" applyProtection="1">
      <alignment wrapText="1"/>
      <protection locked="0"/>
    </xf>
    <xf numFmtId="0" fontId="25" fillId="0" borderId="0" xfId="0" applyFont="1" applyBorder="1"/>
    <xf numFmtId="0" fontId="36" fillId="2" borderId="14" xfId="0" applyFont="1" applyFill="1" applyBorder="1" applyAlignment="1" applyProtection="1">
      <alignment vertical="center"/>
      <protection locked="0"/>
    </xf>
    <xf numFmtId="0" fontId="37" fillId="2" borderId="14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Protection="1">
      <protection locked="0"/>
    </xf>
    <xf numFmtId="0" fontId="25" fillId="0" borderId="14" xfId="0" applyFont="1" applyBorder="1" applyProtection="1">
      <protection locked="0"/>
    </xf>
    <xf numFmtId="0" fontId="13" fillId="0" borderId="14" xfId="0" applyFont="1" applyBorder="1" applyProtection="1">
      <protection locked="0"/>
    </xf>
    <xf numFmtId="0" fontId="18" fillId="0" borderId="10" xfId="0" applyFont="1" applyBorder="1" applyProtection="1">
      <protection locked="0"/>
    </xf>
    <xf numFmtId="0" fontId="18" fillId="0" borderId="8" xfId="0" applyFont="1" applyBorder="1" applyProtection="1">
      <protection locked="0"/>
    </xf>
    <xf numFmtId="0" fontId="18" fillId="0" borderId="2" xfId="0" applyFont="1" applyBorder="1" applyAlignment="1" applyProtection="1">
      <alignment horizontal="left" wrapText="1"/>
      <protection locked="0"/>
    </xf>
    <xf numFmtId="0" fontId="26" fillId="0" borderId="10" xfId="0" applyFont="1" applyBorder="1" applyProtection="1">
      <protection locked="0"/>
    </xf>
    <xf numFmtId="4" fontId="18" fillId="0" borderId="8" xfId="0" applyNumberFormat="1" applyFont="1" applyBorder="1" applyAlignment="1" applyProtection="1">
      <alignment horizontal="center"/>
      <protection locked="0"/>
    </xf>
    <xf numFmtId="49" fontId="18" fillId="0" borderId="8" xfId="0" applyNumberFormat="1" applyFont="1" applyBorder="1" applyAlignment="1" applyProtection="1">
      <alignment horizontal="center"/>
      <protection locked="0"/>
    </xf>
    <xf numFmtId="1" fontId="18" fillId="0" borderId="8" xfId="0" applyNumberFormat="1" applyFont="1" applyBorder="1" applyAlignment="1" applyProtection="1">
      <protection locked="0"/>
    </xf>
    <xf numFmtId="166" fontId="18" fillId="0" borderId="8" xfId="0" applyNumberFormat="1" applyFont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1" fontId="38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1" fontId="38" fillId="2" borderId="18" xfId="0" applyNumberFormat="1" applyFont="1" applyFill="1" applyBorder="1" applyAlignment="1" applyProtection="1">
      <alignment horizontal="center" vertical="center"/>
      <protection locked="0"/>
    </xf>
    <xf numFmtId="1" fontId="38" fillId="2" borderId="8" xfId="0" applyNumberFormat="1" applyFont="1" applyFill="1" applyBorder="1" applyAlignment="1" applyProtection="1">
      <alignment horizontal="center" vertical="center"/>
      <protection locked="0"/>
    </xf>
    <xf numFmtId="1" fontId="38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" fontId="1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1" fontId="11" fillId="2" borderId="21" xfId="0" applyNumberFormat="1" applyFont="1" applyFill="1" applyBorder="1" applyAlignment="1" applyProtection="1">
      <alignment horizontal="center" vertical="center"/>
      <protection locked="0"/>
    </xf>
    <xf numFmtId="1" fontId="38" fillId="2" borderId="20" xfId="0" applyNumberFormat="1" applyFont="1" applyFill="1" applyBorder="1" applyAlignment="1" applyProtection="1">
      <alignment horizontal="center" vertical="center"/>
      <protection locked="0"/>
    </xf>
    <xf numFmtId="1" fontId="38" fillId="2" borderId="22" xfId="0" applyNumberFormat="1" applyFont="1" applyFill="1" applyBorder="1" applyAlignment="1" applyProtection="1">
      <alignment horizontal="center" vertical="center"/>
      <protection locked="0"/>
    </xf>
    <xf numFmtId="1" fontId="38" fillId="2" borderId="21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36" fillId="2" borderId="10" xfId="0" applyFont="1" applyFill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23" xfId="0" applyFont="1" applyBorder="1" applyProtection="1">
      <protection locked="0"/>
    </xf>
    <xf numFmtId="0" fontId="36" fillId="2" borderId="23" xfId="0" applyFont="1" applyFill="1" applyBorder="1" applyAlignment="1" applyProtection="1">
      <alignment horizontal="center"/>
      <protection locked="0"/>
    </xf>
    <xf numFmtId="0" fontId="1" fillId="4" borderId="24" xfId="0" applyFont="1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4" borderId="25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10" fillId="4" borderId="27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22" fontId="0" fillId="4" borderId="27" xfId="0" applyNumberFormat="1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2" fillId="4" borderId="27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Protection="1">
      <protection locked="0"/>
    </xf>
    <xf numFmtId="0" fontId="9" fillId="4" borderId="30" xfId="0" applyFont="1" applyFill="1" applyBorder="1" applyProtection="1">
      <protection locked="0"/>
    </xf>
    <xf numFmtId="3" fontId="9" fillId="4" borderId="31" xfId="0" applyNumberFormat="1" applyFont="1" applyFill="1" applyBorder="1" applyProtection="1">
      <protection locked="0"/>
    </xf>
    <xf numFmtId="0" fontId="0" fillId="4" borderId="29" xfId="0" applyFill="1" applyBorder="1" applyProtection="1">
      <protection locked="0"/>
    </xf>
    <xf numFmtId="3" fontId="0" fillId="4" borderId="27" xfId="0" applyNumberFormat="1" applyFill="1" applyBorder="1" applyProtection="1">
      <protection locked="0"/>
    </xf>
    <xf numFmtId="3" fontId="2" fillId="4" borderId="0" xfId="0" applyNumberFormat="1" applyFont="1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Protection="1">
      <protection locked="0"/>
    </xf>
    <xf numFmtId="1" fontId="2" fillId="4" borderId="0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14" fillId="4" borderId="29" xfId="0" applyFont="1" applyFill="1" applyBorder="1" applyAlignment="1" applyProtection="1">
      <alignment horizontal="center"/>
      <protection locked="0"/>
    </xf>
    <xf numFmtId="0" fontId="14" fillId="4" borderId="30" xfId="0" applyFont="1" applyFill="1" applyBorder="1" applyAlignment="1" applyProtection="1">
      <alignment horizontal="center"/>
      <protection locked="0"/>
    </xf>
    <xf numFmtId="0" fontId="14" fillId="4" borderId="4" xfId="0" applyFont="1" applyFill="1" applyBorder="1" applyAlignment="1" applyProtection="1">
      <alignment horizontal="center"/>
      <protection locked="0"/>
    </xf>
    <xf numFmtId="3" fontId="14" fillId="4" borderId="4" xfId="0" applyNumberFormat="1" applyFont="1" applyFill="1" applyBorder="1" applyAlignment="1" applyProtection="1">
      <alignment horizontal="center"/>
      <protection locked="0"/>
    </xf>
    <xf numFmtId="3" fontId="2" fillId="4" borderId="31" xfId="0" applyNumberFormat="1" applyFont="1" applyFill="1" applyBorder="1" applyAlignment="1" applyProtection="1">
      <alignment horizontal="center"/>
      <protection locked="0"/>
    </xf>
    <xf numFmtId="0" fontId="14" fillId="4" borderId="29" xfId="0" applyFont="1" applyFill="1" applyBorder="1" applyProtection="1">
      <protection locked="0"/>
    </xf>
    <xf numFmtId="3" fontId="14" fillId="4" borderId="4" xfId="0" applyNumberFormat="1" applyFont="1" applyFill="1" applyBorder="1" applyProtection="1">
      <protection locked="0"/>
    </xf>
    <xf numFmtId="0" fontId="14" fillId="4" borderId="4" xfId="0" applyFont="1" applyFill="1" applyBorder="1" applyProtection="1">
      <protection locked="0"/>
    </xf>
    <xf numFmtId="3" fontId="0" fillId="4" borderId="31" xfId="0" applyNumberFormat="1" applyFill="1" applyBorder="1" applyProtection="1">
      <protection locked="0"/>
    </xf>
    <xf numFmtId="3" fontId="0" fillId="4" borderId="0" xfId="0" applyNumberFormat="1" applyFill="1" applyBorder="1" applyProtection="1">
      <protection locked="0"/>
    </xf>
    <xf numFmtId="0" fontId="15" fillId="4" borderId="29" xfId="0" applyFont="1" applyFill="1" applyBorder="1" applyProtection="1">
      <protection locked="0"/>
    </xf>
    <xf numFmtId="3" fontId="1" fillId="4" borderId="4" xfId="0" applyNumberFormat="1" applyFont="1" applyFill="1" applyBorder="1" applyProtection="1">
      <protection locked="0"/>
    </xf>
    <xf numFmtId="0" fontId="15" fillId="4" borderId="28" xfId="0" applyFont="1" applyFill="1" applyBorder="1" applyProtection="1">
      <protection locked="0"/>
    </xf>
    <xf numFmtId="3" fontId="1" fillId="4" borderId="0" xfId="0" applyNumberFormat="1" applyFont="1" applyFill="1" applyBorder="1" applyProtection="1">
      <protection locked="0"/>
    </xf>
    <xf numFmtId="0" fontId="14" fillId="4" borderId="28" xfId="0" applyFont="1" applyFill="1" applyBorder="1" applyProtection="1">
      <protection locked="0"/>
    </xf>
    <xf numFmtId="3" fontId="39" fillId="4" borderId="0" xfId="0" applyNumberFormat="1" applyFont="1" applyFill="1" applyBorder="1" applyProtection="1">
      <protection locked="0"/>
    </xf>
    <xf numFmtId="3" fontId="40" fillId="4" borderId="32" xfId="0" applyNumberFormat="1" applyFont="1" applyFill="1" applyBorder="1" applyProtection="1">
      <protection locked="0"/>
    </xf>
    <xf numFmtId="3" fontId="40" fillId="4" borderId="2" xfId="0" applyNumberFormat="1" applyFont="1" applyFill="1" applyBorder="1" applyProtection="1">
      <protection locked="0"/>
    </xf>
    <xf numFmtId="3" fontId="0" fillId="4" borderId="33" xfId="0" applyNumberFormat="1" applyFill="1" applyBorder="1" applyProtection="1">
      <protection locked="0"/>
    </xf>
    <xf numFmtId="3" fontId="40" fillId="4" borderId="0" xfId="0" applyNumberFormat="1" applyFont="1" applyFill="1" applyBorder="1" applyProtection="1">
      <protection locked="0"/>
    </xf>
    <xf numFmtId="0" fontId="1" fillId="4" borderId="28" xfId="0" applyFon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2" fillId="4" borderId="28" xfId="0" applyFont="1" applyFill="1" applyBorder="1" applyProtection="1">
      <protection locked="0"/>
    </xf>
    <xf numFmtId="0" fontId="0" fillId="4" borderId="34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5" xfId="0" applyFill="1" applyBorder="1" applyProtection="1">
      <protection locked="0"/>
    </xf>
    <xf numFmtId="1" fontId="2" fillId="4" borderId="0" xfId="0" applyNumberFormat="1" applyFont="1" applyFill="1" applyBorder="1" applyProtection="1">
      <protection locked="0" hidden="1"/>
    </xf>
    <xf numFmtId="0" fontId="9" fillId="0" borderId="1" xfId="0" applyFont="1" applyBorder="1"/>
    <xf numFmtId="0" fontId="10" fillId="2" borderId="0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0" borderId="4" xfId="1" applyBorder="1" applyAlignment="1" applyProtection="1"/>
    <xf numFmtId="14" fontId="20" fillId="0" borderId="0" xfId="0" applyNumberFormat="1" applyFont="1" applyBorder="1" applyAlignment="1" applyProtection="1">
      <alignment horizontal="center"/>
      <protection locked="0" hidden="1"/>
    </xf>
    <xf numFmtId="0" fontId="28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0" fillId="0" borderId="36" xfId="0" applyFont="1" applyBorder="1" applyAlignment="1" applyProtection="1">
      <alignment horizontal="center"/>
      <protection locked="0"/>
    </xf>
    <xf numFmtId="0" fontId="30" fillId="0" borderId="37" xfId="0" applyFont="1" applyBorder="1" applyAlignment="1" applyProtection="1">
      <alignment horizontal="center"/>
      <protection locked="0"/>
    </xf>
    <xf numFmtId="4" fontId="30" fillId="0" borderId="38" xfId="0" applyNumberFormat="1" applyFont="1" applyBorder="1" applyAlignment="1" applyProtection="1">
      <alignment horizontal="center"/>
      <protection locked="0"/>
    </xf>
    <xf numFmtId="4" fontId="30" fillId="0" borderId="36" xfId="0" applyNumberFormat="1" applyFont="1" applyBorder="1" applyAlignment="1" applyProtection="1">
      <alignment horizontal="center"/>
      <protection locked="0"/>
    </xf>
    <xf numFmtId="4" fontId="30" fillId="0" borderId="37" xfId="0" applyNumberFormat="1" applyFont="1" applyBorder="1" applyAlignment="1" applyProtection="1">
      <alignment horizontal="center"/>
      <protection locked="0"/>
    </xf>
    <xf numFmtId="49" fontId="30" fillId="0" borderId="38" xfId="0" applyNumberFormat="1" applyFont="1" applyBorder="1" applyAlignment="1" applyProtection="1">
      <alignment horizontal="center"/>
      <protection locked="0"/>
    </xf>
    <xf numFmtId="49" fontId="30" fillId="0" borderId="36" xfId="0" applyNumberFormat="1" applyFont="1" applyBorder="1" applyAlignment="1" applyProtection="1">
      <alignment horizontal="center"/>
      <protection locked="0"/>
    </xf>
    <xf numFmtId="49" fontId="30" fillId="0" borderId="37" xfId="0" applyNumberFormat="1" applyFont="1" applyBorder="1" applyAlignment="1" applyProtection="1">
      <alignment horizontal="center"/>
      <protection locked="0"/>
    </xf>
    <xf numFmtId="0" fontId="41" fillId="4" borderId="28" xfId="0" applyFont="1" applyFill="1" applyBorder="1" applyAlignment="1" applyProtection="1">
      <protection locked="0"/>
    </xf>
    <xf numFmtId="0" fontId="5" fillId="5" borderId="2" xfId="0" applyFont="1" applyFill="1" applyBorder="1" applyAlignment="1" applyProtection="1">
      <protection locked="0"/>
    </xf>
    <xf numFmtId="0" fontId="1" fillId="5" borderId="2" xfId="0" applyFont="1" applyFill="1" applyBorder="1" applyAlignment="1" applyProtection="1">
      <protection locked="0"/>
    </xf>
    <xf numFmtId="0" fontId="0" fillId="5" borderId="2" xfId="0" applyFill="1" applyBorder="1" applyProtection="1">
      <protection locked="0"/>
    </xf>
    <xf numFmtId="0" fontId="31" fillId="6" borderId="22" xfId="0" applyFont="1" applyFill="1" applyBorder="1" applyAlignment="1" applyProtection="1">
      <protection locked="0"/>
    </xf>
    <xf numFmtId="0" fontId="20" fillId="6" borderId="41" xfId="0" applyFont="1" applyFill="1" applyBorder="1" applyAlignment="1" applyProtection="1">
      <protection locked="0"/>
    </xf>
    <xf numFmtId="0" fontId="20" fillId="6" borderId="42" xfId="0" applyFont="1" applyFill="1" applyBorder="1" applyAlignment="1" applyProtection="1">
      <protection locked="0"/>
    </xf>
    <xf numFmtId="0" fontId="11" fillId="6" borderId="41" xfId="0" applyFont="1" applyFill="1" applyBorder="1" applyAlignment="1" applyProtection="1">
      <alignment horizontal="center" vertical="center"/>
      <protection locked="0"/>
    </xf>
    <xf numFmtId="0" fontId="11" fillId="6" borderId="42" xfId="0" applyFont="1" applyFill="1" applyBorder="1" applyAlignment="1" applyProtection="1">
      <alignment horizontal="center" vertical="center"/>
      <protection locked="0"/>
    </xf>
    <xf numFmtId="0" fontId="11" fillId="6" borderId="7" xfId="0" applyFont="1" applyFill="1" applyBorder="1" applyAlignment="1" applyProtection="1">
      <alignment horizontal="center" vertical="center"/>
      <protection locked="0"/>
    </xf>
    <xf numFmtId="0" fontId="11" fillId="6" borderId="4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3" fontId="10" fillId="2" borderId="4" xfId="0" applyNumberFormat="1" applyFont="1" applyFill="1" applyBorder="1"/>
    <xf numFmtId="0" fontId="10" fillId="2" borderId="4" xfId="0" applyFont="1" applyFill="1" applyBorder="1"/>
    <xf numFmtId="14" fontId="10" fillId="2" borderId="4" xfId="0" applyNumberFormat="1" applyFont="1" applyFill="1" applyBorder="1"/>
    <xf numFmtId="1" fontId="10" fillId="2" borderId="4" xfId="0" applyNumberFormat="1" applyFont="1" applyFill="1" applyBorder="1"/>
    <xf numFmtId="1" fontId="10" fillId="2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 applyProtection="1">
      <alignment horizontal="center"/>
      <protection locked="0"/>
    </xf>
    <xf numFmtId="165" fontId="1" fillId="4" borderId="0" xfId="0" applyNumberFormat="1" applyFont="1" applyFill="1" applyBorder="1" applyAlignment="1" applyProtection="1">
      <alignment horizontal="center"/>
      <protection locked="0"/>
    </xf>
    <xf numFmtId="3" fontId="0" fillId="4" borderId="27" xfId="0" applyNumberFormat="1" applyFill="1" applyBorder="1" applyAlignment="1" applyProtection="1">
      <alignment horizontal="left"/>
      <protection locked="0"/>
    </xf>
    <xf numFmtId="3" fontId="20" fillId="4" borderId="4" xfId="0" applyNumberFormat="1" applyFont="1" applyFill="1" applyBorder="1" applyAlignment="1">
      <alignment horizontal="center"/>
    </xf>
    <xf numFmtId="3" fontId="9" fillId="4" borderId="4" xfId="0" applyNumberFormat="1" applyFont="1" applyFill="1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32" fillId="2" borderId="28" xfId="0" applyFont="1" applyFill="1" applyBorder="1" applyAlignment="1" applyProtection="1">
      <alignment horizontal="center"/>
      <protection locked="0"/>
    </xf>
    <xf numFmtId="0" fontId="32" fillId="2" borderId="27" xfId="0" applyFont="1" applyFill="1" applyBorder="1" applyAlignment="1" applyProtection="1">
      <alignment horizontal="center"/>
      <protection locked="0"/>
    </xf>
    <xf numFmtId="0" fontId="4" fillId="0" borderId="28" xfId="0" applyFont="1" applyBorder="1" applyProtection="1">
      <protection locked="0"/>
    </xf>
    <xf numFmtId="0" fontId="11" fillId="0" borderId="28" xfId="0" applyFont="1" applyBorder="1" applyProtection="1">
      <protection locked="0"/>
    </xf>
    <xf numFmtId="0" fontId="10" fillId="0" borderId="27" xfId="0" applyFont="1" applyBorder="1" applyProtection="1">
      <protection locked="0"/>
    </xf>
    <xf numFmtId="0" fontId="20" fillId="0" borderId="28" xfId="0" applyFont="1" applyBorder="1" applyProtection="1">
      <protection locked="0"/>
    </xf>
    <xf numFmtId="0" fontId="10" fillId="0" borderId="28" xfId="0" applyFont="1" applyBorder="1" applyProtection="1">
      <protection locked="0"/>
    </xf>
    <xf numFmtId="0" fontId="18" fillId="0" borderId="27" xfId="0" applyFont="1" applyBorder="1" applyProtection="1">
      <protection locked="0"/>
    </xf>
    <xf numFmtId="0" fontId="23" fillId="0" borderId="28" xfId="0" applyFont="1" applyBorder="1" applyProtection="1">
      <protection locked="0"/>
    </xf>
    <xf numFmtId="0" fontId="10" fillId="0" borderId="57" xfId="0" applyFont="1" applyBorder="1" applyProtection="1">
      <protection locked="0"/>
    </xf>
    <xf numFmtId="0" fontId="10" fillId="0" borderId="58" xfId="0" applyFont="1" applyBorder="1" applyProtection="1">
      <protection locked="0"/>
    </xf>
    <xf numFmtId="0" fontId="0" fillId="0" borderId="27" xfId="0" applyBorder="1"/>
    <xf numFmtId="0" fontId="12" fillId="0" borderId="28" xfId="0" applyFont="1" applyBorder="1" applyProtection="1">
      <protection locked="0"/>
    </xf>
    <xf numFmtId="0" fontId="13" fillId="0" borderId="28" xfId="0" applyFont="1" applyBorder="1" applyProtection="1">
      <protection locked="0"/>
    </xf>
    <xf numFmtId="0" fontId="0" fillId="0" borderId="28" xfId="0" applyBorder="1"/>
    <xf numFmtId="0" fontId="18" fillId="0" borderId="62" xfId="0" applyFont="1" applyBorder="1" applyProtection="1">
      <protection locked="0"/>
    </xf>
    <xf numFmtId="0" fontId="18" fillId="0" borderId="63" xfId="0" applyFont="1" applyBorder="1" applyProtection="1">
      <protection locked="0"/>
    </xf>
    <xf numFmtId="0" fontId="18" fillId="0" borderId="57" xfId="0" applyFont="1" applyBorder="1" applyProtection="1">
      <protection locked="0"/>
    </xf>
    <xf numFmtId="0" fontId="18" fillId="0" borderId="58" xfId="0" applyFont="1" applyBorder="1" applyProtection="1">
      <protection locked="0"/>
    </xf>
    <xf numFmtId="0" fontId="18" fillId="0" borderId="56" xfId="0" applyFont="1" applyBorder="1" applyAlignment="1" applyProtection="1">
      <alignment horizontal="left" wrapText="1"/>
      <protection locked="0"/>
    </xf>
    <xf numFmtId="0" fontId="18" fillId="0" borderId="33" xfId="0" applyFont="1" applyBorder="1" applyAlignment="1" applyProtection="1">
      <alignment horizontal="left" wrapText="1"/>
      <protection locked="0"/>
    </xf>
    <xf numFmtId="0" fontId="30" fillId="0" borderId="67" xfId="0" applyFont="1" applyBorder="1" applyAlignment="1" applyProtection="1">
      <alignment horizontal="center"/>
      <protection locked="0"/>
    </xf>
    <xf numFmtId="0" fontId="18" fillId="0" borderId="57" xfId="0" applyFont="1" applyBorder="1" applyAlignment="1" applyProtection="1">
      <alignment horizontal="center"/>
      <protection locked="0"/>
    </xf>
    <xf numFmtId="166" fontId="18" fillId="0" borderId="58" xfId="0" applyNumberFormat="1" applyFont="1" applyBorder="1" applyAlignment="1" applyProtection="1">
      <alignment horizontal="center"/>
      <protection locked="0"/>
    </xf>
    <xf numFmtId="0" fontId="31" fillId="6" borderId="53" xfId="0" applyFont="1" applyFill="1" applyBorder="1" applyAlignment="1" applyProtection="1">
      <protection locked="0"/>
    </xf>
    <xf numFmtId="0" fontId="12" fillId="0" borderId="62" xfId="0" applyFont="1" applyBorder="1" applyProtection="1"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57" xfId="0" applyBorder="1" applyProtection="1">
      <protection locked="0"/>
    </xf>
    <xf numFmtId="0" fontId="0" fillId="0" borderId="58" xfId="0" applyBorder="1" applyAlignment="1" applyProtection="1">
      <alignment horizontal="center"/>
      <protection locked="0"/>
    </xf>
    <xf numFmtId="0" fontId="10" fillId="0" borderId="70" xfId="0" applyFont="1" applyBorder="1" applyProtection="1">
      <protection locked="0"/>
    </xf>
    <xf numFmtId="0" fontId="20" fillId="6" borderId="71" xfId="0" applyFont="1" applyFill="1" applyBorder="1" applyAlignment="1" applyProtection="1">
      <protection locked="0"/>
    </xf>
    <xf numFmtId="0" fontId="5" fillId="0" borderId="27" xfId="0" applyFont="1" applyBorder="1" applyProtection="1">
      <protection locked="0"/>
    </xf>
    <xf numFmtId="0" fontId="6" fillId="0" borderId="28" xfId="0" applyFont="1" applyBorder="1" applyAlignment="1" applyProtection="1">
      <alignment horizontal="center" wrapText="1"/>
      <protection locked="0"/>
    </xf>
    <xf numFmtId="0" fontId="11" fillId="0" borderId="27" xfId="0" applyFont="1" applyBorder="1" applyAlignment="1" applyProtection="1">
      <alignment vertical="top" wrapText="1"/>
      <protection locked="0"/>
    </xf>
    <xf numFmtId="0" fontId="11" fillId="0" borderId="27" xfId="0" applyFont="1" applyBorder="1" applyAlignment="1" applyProtection="1">
      <alignment horizontal="center" vertical="top" wrapText="1"/>
      <protection locked="0"/>
    </xf>
    <xf numFmtId="0" fontId="10" fillId="2" borderId="28" xfId="0" applyFont="1" applyFill="1" applyBorder="1" applyAlignment="1" applyProtection="1">
      <alignment horizontal="left" wrapText="1"/>
      <protection locked="0"/>
    </xf>
    <xf numFmtId="0" fontId="10" fillId="0" borderId="27" xfId="0" applyFont="1" applyBorder="1" applyAlignment="1" applyProtection="1">
      <alignment horizontal="center" vertical="top" wrapText="1"/>
      <protection locked="0"/>
    </xf>
    <xf numFmtId="0" fontId="6" fillId="0" borderId="57" xfId="0" applyFont="1" applyBorder="1" applyAlignment="1" applyProtection="1">
      <alignment wrapText="1"/>
      <protection locked="0"/>
    </xf>
    <xf numFmtId="0" fontId="0" fillId="0" borderId="58" xfId="0" applyBorder="1" applyProtection="1">
      <protection locked="0"/>
    </xf>
    <xf numFmtId="0" fontId="6" fillId="0" borderId="28" xfId="0" applyFont="1" applyBorder="1" applyAlignment="1" applyProtection="1">
      <alignment wrapText="1"/>
      <protection locked="0"/>
    </xf>
    <xf numFmtId="0" fontId="0" fillId="0" borderId="62" xfId="0" applyBorder="1"/>
    <xf numFmtId="0" fontId="0" fillId="0" borderId="63" xfId="0" applyBorder="1"/>
    <xf numFmtId="0" fontId="34" fillId="2" borderId="27" xfId="0" applyFont="1" applyFill="1" applyBorder="1" applyAlignment="1" applyProtection="1">
      <alignment vertical="center"/>
      <protection locked="0"/>
    </xf>
    <xf numFmtId="0" fontId="0" fillId="0" borderId="34" xfId="0" applyBorder="1"/>
    <xf numFmtId="0" fontId="0" fillId="0" borderId="35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0" fillId="6" borderId="61" xfId="0" applyFont="1" applyFill="1" applyBorder="1" applyAlignment="1" applyProtection="1">
      <alignment vertical="center"/>
      <protection locked="0"/>
    </xf>
    <xf numFmtId="0" fontId="20" fillId="6" borderId="39" xfId="0" applyFont="1" applyFill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horizontal="center" wrapText="1"/>
      <protection locked="0"/>
    </xf>
    <xf numFmtId="0" fontId="11" fillId="6" borderId="40" xfId="0" applyFont="1" applyFill="1" applyBorder="1" applyAlignment="1" applyProtection="1">
      <alignment horizontal="center" vertical="center"/>
      <protection locked="0"/>
    </xf>
    <xf numFmtId="0" fontId="11" fillId="6" borderId="52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vertical="top" wrapText="1"/>
      <protection locked="0"/>
    </xf>
    <xf numFmtId="0" fontId="22" fillId="6" borderId="53" xfId="0" applyFont="1" applyFill="1" applyBorder="1" applyAlignment="1" applyProtection="1">
      <alignment horizontal="center" vertical="center" wrapText="1"/>
      <protection locked="0"/>
    </xf>
    <xf numFmtId="0" fontId="22" fillId="6" borderId="22" xfId="0" applyFont="1" applyFill="1" applyBorder="1" applyAlignment="1" applyProtection="1">
      <alignment horizontal="center" vertical="center" wrapText="1"/>
      <protection locked="0"/>
    </xf>
    <xf numFmtId="0" fontId="22" fillId="6" borderId="54" xfId="0" applyFont="1" applyFill="1" applyBorder="1" applyAlignment="1" applyProtection="1">
      <alignment horizontal="center" vertical="center" wrapText="1"/>
      <protection locked="0"/>
    </xf>
    <xf numFmtId="0" fontId="20" fillId="6" borderId="40" xfId="0" applyFont="1" applyFill="1" applyBorder="1" applyAlignment="1" applyProtection="1">
      <alignment horizontal="center" vertical="center"/>
      <protection locked="0"/>
    </xf>
    <xf numFmtId="0" fontId="20" fillId="6" borderId="22" xfId="0" applyFont="1" applyFill="1" applyBorder="1" applyAlignment="1" applyProtection="1">
      <alignment horizontal="center" vertical="center"/>
      <protection locked="0"/>
    </xf>
    <xf numFmtId="0" fontId="20" fillId="6" borderId="21" xfId="0" applyFont="1" applyFill="1" applyBorder="1" applyAlignment="1" applyProtection="1">
      <alignment horizontal="center" vertical="center"/>
      <protection locked="0"/>
    </xf>
    <xf numFmtId="0" fontId="20" fillId="6" borderId="7" xfId="0" applyFont="1" applyFill="1" applyBorder="1" applyAlignment="1" applyProtection="1">
      <alignment horizontal="center" vertical="center"/>
      <protection locked="0"/>
    </xf>
    <xf numFmtId="0" fontId="20" fillId="6" borderId="8" xfId="0" applyFont="1" applyFill="1" applyBorder="1" applyAlignment="1" applyProtection="1">
      <alignment horizontal="center" vertical="center"/>
      <protection locked="0"/>
    </xf>
    <xf numFmtId="0" fontId="20" fillId="6" borderId="9" xfId="0" applyFont="1" applyFill="1" applyBorder="1" applyAlignment="1" applyProtection="1">
      <alignment horizontal="center" vertical="center"/>
      <protection locked="0"/>
    </xf>
    <xf numFmtId="0" fontId="20" fillId="6" borderId="15" xfId="0" applyFont="1" applyFill="1" applyBorder="1" applyAlignment="1" applyProtection="1">
      <alignment horizontal="center" vertical="center"/>
      <protection locked="0"/>
    </xf>
    <xf numFmtId="0" fontId="20" fillId="6" borderId="2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Border="1" applyAlignment="1" applyProtection="1">
      <alignment horizontal="center" vertical="center"/>
      <protection locked="0"/>
    </xf>
    <xf numFmtId="0" fontId="20" fillId="6" borderId="16" xfId="0" applyFont="1" applyFill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top" wrapText="1"/>
      <protection locked="0"/>
    </xf>
    <xf numFmtId="0" fontId="20" fillId="0" borderId="0" xfId="0" applyFont="1" applyBorder="1" applyAlignment="1" applyProtection="1">
      <alignment horizontal="center" vertical="top" wrapText="1"/>
      <protection locked="0"/>
    </xf>
    <xf numFmtId="0" fontId="20" fillId="0" borderId="0" xfId="0" applyFont="1" applyBorder="1" applyAlignment="1" applyProtection="1">
      <alignment horizontal="center" vertical="top"/>
      <protection locked="0"/>
    </xf>
    <xf numFmtId="0" fontId="20" fillId="0" borderId="3" xfId="0" applyFont="1" applyBorder="1" applyAlignment="1" applyProtection="1">
      <alignment horizontal="center" vertical="top" wrapText="1"/>
      <protection locked="0"/>
    </xf>
    <xf numFmtId="0" fontId="20" fillId="2" borderId="28" xfId="0" applyFont="1" applyFill="1" applyBorder="1" applyAlignment="1" applyProtection="1">
      <alignment horizontal="left" wrapText="1"/>
      <protection locked="0"/>
    </xf>
    <xf numFmtId="0" fontId="20" fillId="2" borderId="0" xfId="0" applyFont="1" applyFill="1" applyBorder="1" applyAlignment="1" applyProtection="1">
      <alignment horizontal="left" wrapText="1"/>
      <protection locked="0"/>
    </xf>
    <xf numFmtId="0" fontId="31" fillId="6" borderId="62" xfId="0" applyFont="1" applyFill="1" applyBorder="1" applyAlignment="1" applyProtection="1">
      <alignment horizontal="center" vertical="center" wrapText="1"/>
      <protection locked="0"/>
    </xf>
    <xf numFmtId="0" fontId="31" fillId="6" borderId="10" xfId="0" applyFont="1" applyFill="1" applyBorder="1" applyAlignment="1" applyProtection="1">
      <alignment horizontal="center" vertical="center" wrapText="1"/>
      <protection locked="0"/>
    </xf>
    <xf numFmtId="0" fontId="31" fillId="6" borderId="49" xfId="0" applyFont="1" applyFill="1" applyBorder="1" applyAlignment="1" applyProtection="1">
      <alignment horizontal="center" vertical="center" wrapText="1"/>
      <protection locked="0"/>
    </xf>
    <xf numFmtId="0" fontId="31" fillId="6" borderId="65" xfId="0" applyFont="1" applyFill="1" applyBorder="1" applyAlignment="1" applyProtection="1">
      <alignment horizontal="center" vertical="center" wrapText="1"/>
      <protection locked="0"/>
    </xf>
    <xf numFmtId="0" fontId="20" fillId="6" borderId="53" xfId="0" applyFont="1" applyFill="1" applyBorder="1" applyAlignment="1" applyProtection="1">
      <alignment horizontal="center"/>
      <protection locked="0"/>
    </xf>
    <xf numFmtId="0" fontId="20" fillId="6" borderId="22" xfId="0" applyFont="1" applyFill="1" applyBorder="1" applyAlignment="1" applyProtection="1">
      <alignment horizontal="center"/>
      <protection locked="0"/>
    </xf>
    <xf numFmtId="0" fontId="20" fillId="6" borderId="21" xfId="0" applyFont="1" applyFill="1" applyBorder="1" applyAlignment="1" applyProtection="1">
      <alignment horizontal="center"/>
      <protection locked="0"/>
    </xf>
    <xf numFmtId="0" fontId="20" fillId="6" borderId="40" xfId="0" applyFont="1" applyFill="1" applyBorder="1" applyAlignment="1" applyProtection="1">
      <alignment horizontal="center"/>
      <protection locked="0"/>
    </xf>
    <xf numFmtId="1" fontId="20" fillId="2" borderId="17" xfId="0" applyNumberFormat="1" applyFont="1" applyFill="1" applyBorder="1" applyAlignment="1" applyProtection="1">
      <alignment horizontal="center"/>
      <protection locked="0"/>
    </xf>
    <xf numFmtId="1" fontId="20" fillId="2" borderId="18" xfId="0" applyNumberFormat="1" applyFont="1" applyFill="1" applyBorder="1" applyAlignment="1" applyProtection="1">
      <alignment horizontal="center"/>
      <protection locked="0"/>
    </xf>
    <xf numFmtId="1" fontId="37" fillId="2" borderId="17" xfId="0" applyNumberFormat="1" applyFont="1" applyFill="1" applyBorder="1" applyAlignment="1" applyProtection="1">
      <alignment horizontal="center"/>
      <protection locked="0"/>
    </xf>
    <xf numFmtId="1" fontId="37" fillId="2" borderId="18" xfId="0" applyNumberFormat="1" applyFont="1" applyFill="1" applyBorder="1" applyAlignment="1" applyProtection="1">
      <alignment horizontal="center"/>
      <protection locked="0"/>
    </xf>
    <xf numFmtId="2" fontId="37" fillId="2" borderId="17" xfId="0" applyNumberFormat="1" applyFont="1" applyFill="1" applyBorder="1" applyAlignment="1" applyProtection="1">
      <alignment horizontal="center"/>
      <protection locked="0"/>
    </xf>
    <xf numFmtId="2" fontId="37" fillId="2" borderId="8" xfId="0" applyNumberFormat="1" applyFont="1" applyFill="1" applyBorder="1" applyAlignment="1" applyProtection="1">
      <alignment horizontal="center"/>
      <protection locked="0"/>
    </xf>
    <xf numFmtId="2" fontId="37" fillId="2" borderId="9" xfId="0" applyNumberFormat="1" applyFont="1" applyFill="1" applyBorder="1" applyAlignment="1" applyProtection="1">
      <alignment horizontal="center"/>
      <protection locked="0"/>
    </xf>
    <xf numFmtId="0" fontId="22" fillId="6" borderId="53" xfId="0" applyFont="1" applyFill="1" applyBorder="1" applyAlignment="1" applyProtection="1">
      <alignment horizontal="left"/>
      <protection locked="0"/>
    </xf>
    <xf numFmtId="0" fontId="22" fillId="6" borderId="22" xfId="0" applyFont="1" applyFill="1" applyBorder="1" applyAlignment="1" applyProtection="1">
      <alignment horizontal="left"/>
      <protection locked="0"/>
    </xf>
    <xf numFmtId="0" fontId="22" fillId="6" borderId="21" xfId="0" applyFont="1" applyFill="1" applyBorder="1" applyAlignment="1" applyProtection="1">
      <alignment horizontal="left"/>
      <protection locked="0"/>
    </xf>
    <xf numFmtId="166" fontId="27" fillId="0" borderId="40" xfId="0" applyNumberFormat="1" applyFont="1" applyBorder="1" applyAlignment="1" applyProtection="1">
      <alignment horizontal="center"/>
      <protection locked="0"/>
    </xf>
    <xf numFmtId="0" fontId="27" fillId="0" borderId="22" xfId="0" applyFont="1" applyBorder="1" applyAlignment="1" applyProtection="1">
      <alignment horizontal="center"/>
      <protection locked="0"/>
    </xf>
    <xf numFmtId="0" fontId="27" fillId="0" borderId="54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30" fillId="0" borderId="67" xfId="0" applyFont="1" applyBorder="1" applyAlignment="1" applyProtection="1">
      <alignment horizontal="center"/>
      <protection locked="0"/>
    </xf>
    <xf numFmtId="0" fontId="30" fillId="0" borderId="36" xfId="0" applyFont="1" applyBorder="1" applyAlignment="1" applyProtection="1">
      <alignment horizontal="center"/>
      <protection locked="0"/>
    </xf>
    <xf numFmtId="0" fontId="30" fillId="0" borderId="37" xfId="0" applyFont="1" applyBorder="1" applyAlignment="1" applyProtection="1">
      <alignment horizontal="center"/>
      <protection locked="0"/>
    </xf>
    <xf numFmtId="4" fontId="30" fillId="0" borderId="38" xfId="0" applyNumberFormat="1" applyFont="1" applyBorder="1" applyAlignment="1" applyProtection="1">
      <alignment horizontal="center"/>
      <protection locked="0"/>
    </xf>
    <xf numFmtId="4" fontId="30" fillId="0" borderId="36" xfId="0" applyNumberFormat="1" applyFont="1" applyBorder="1" applyAlignment="1" applyProtection="1">
      <alignment horizontal="center"/>
      <protection locked="0"/>
    </xf>
    <xf numFmtId="4" fontId="30" fillId="0" borderId="37" xfId="0" applyNumberFormat="1" applyFont="1" applyBorder="1" applyAlignment="1" applyProtection="1">
      <alignment horizontal="center"/>
      <protection locked="0"/>
    </xf>
    <xf numFmtId="49" fontId="30" fillId="0" borderId="38" xfId="0" applyNumberFormat="1" applyFont="1" applyBorder="1" applyAlignment="1" applyProtection="1">
      <alignment horizontal="center"/>
      <protection locked="0"/>
    </xf>
    <xf numFmtId="49" fontId="30" fillId="0" borderId="36" xfId="0" applyNumberFormat="1" applyFont="1" applyBorder="1" applyAlignment="1" applyProtection="1">
      <alignment horizontal="center"/>
      <protection locked="0"/>
    </xf>
    <xf numFmtId="49" fontId="30" fillId="0" borderId="37" xfId="0" applyNumberFormat="1" applyFont="1" applyBorder="1" applyAlignment="1" applyProtection="1">
      <alignment horizontal="center"/>
      <protection locked="0"/>
    </xf>
    <xf numFmtId="0" fontId="30" fillId="0" borderId="38" xfId="0" applyFont="1" applyBorder="1" applyAlignment="1" applyProtection="1">
      <alignment horizontal="center"/>
      <protection locked="0"/>
    </xf>
    <xf numFmtId="49" fontId="30" fillId="2" borderId="38" xfId="0" applyNumberFormat="1" applyFont="1" applyFill="1" applyBorder="1" applyAlignment="1" applyProtection="1">
      <alignment horizontal="center"/>
      <protection locked="0"/>
    </xf>
    <xf numFmtId="49" fontId="30" fillId="2" borderId="36" xfId="0" applyNumberFormat="1" applyFont="1" applyFill="1" applyBorder="1" applyAlignment="1" applyProtection="1">
      <alignment horizontal="center"/>
      <protection locked="0"/>
    </xf>
    <xf numFmtId="49" fontId="30" fillId="2" borderId="37" xfId="0" applyNumberFormat="1" applyFont="1" applyFill="1" applyBorder="1" applyAlignment="1" applyProtection="1">
      <alignment horizontal="center"/>
      <protection locked="0"/>
    </xf>
    <xf numFmtId="0" fontId="30" fillId="0" borderId="66" xfId="0" applyFont="1" applyBorder="1" applyAlignment="1" applyProtection="1">
      <alignment horizontal="center"/>
      <protection locked="0"/>
    </xf>
    <xf numFmtId="0" fontId="30" fillId="0" borderId="23" xfId="0" applyFont="1" applyBorder="1" applyAlignment="1" applyProtection="1">
      <alignment horizontal="center"/>
      <protection locked="0"/>
    </xf>
    <xf numFmtId="0" fontId="30" fillId="0" borderId="30" xfId="0" applyFont="1" applyBorder="1" applyAlignment="1" applyProtection="1">
      <alignment horizontal="center"/>
      <protection locked="0"/>
    </xf>
    <xf numFmtId="4" fontId="30" fillId="0" borderId="44" xfId="0" applyNumberFormat="1" applyFont="1" applyBorder="1" applyAlignment="1" applyProtection="1">
      <alignment horizontal="center"/>
      <protection locked="0"/>
    </xf>
    <xf numFmtId="4" fontId="30" fillId="0" borderId="23" xfId="0" applyNumberFormat="1" applyFont="1" applyBorder="1" applyAlignment="1" applyProtection="1">
      <alignment horizontal="center"/>
      <protection locked="0"/>
    </xf>
    <xf numFmtId="4" fontId="30" fillId="0" borderId="30" xfId="0" applyNumberFormat="1" applyFont="1" applyBorder="1" applyAlignment="1" applyProtection="1">
      <alignment horizontal="center"/>
      <protection locked="0"/>
    </xf>
    <xf numFmtId="166" fontId="27" fillId="2" borderId="22" xfId="0" applyNumberFormat="1" applyFont="1" applyFill="1" applyBorder="1" applyAlignment="1" applyProtection="1">
      <alignment horizontal="center"/>
      <protection locked="0"/>
    </xf>
    <xf numFmtId="166" fontId="27" fillId="2" borderId="54" xfId="0" applyNumberFormat="1" applyFont="1" applyFill="1" applyBorder="1" applyAlignment="1" applyProtection="1">
      <alignment horizontal="center"/>
      <protection locked="0"/>
    </xf>
    <xf numFmtId="0" fontId="31" fillId="6" borderId="53" xfId="0" applyFont="1" applyFill="1" applyBorder="1" applyAlignment="1" applyProtection="1">
      <alignment horizontal="center"/>
      <protection locked="0"/>
    </xf>
    <xf numFmtId="0" fontId="31" fillId="6" borderId="22" xfId="0" applyFont="1" applyFill="1" applyBorder="1" applyAlignment="1" applyProtection="1">
      <alignment horizontal="center"/>
      <protection locked="0"/>
    </xf>
    <xf numFmtId="49" fontId="30" fillId="2" borderId="50" xfId="0" applyNumberFormat="1" applyFont="1" applyFill="1" applyBorder="1" applyAlignment="1" applyProtection="1">
      <alignment horizontal="center"/>
      <protection locked="0"/>
    </xf>
    <xf numFmtId="49" fontId="30" fillId="2" borderId="49" xfId="0" applyNumberFormat="1" applyFont="1" applyFill="1" applyBorder="1" applyAlignment="1" applyProtection="1">
      <alignment horizontal="center"/>
      <protection locked="0"/>
    </xf>
    <xf numFmtId="49" fontId="30" fillId="2" borderId="51" xfId="0" applyNumberFormat="1" applyFont="1" applyFill="1" applyBorder="1" applyAlignment="1" applyProtection="1">
      <alignment horizont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69" xfId="0" applyFont="1" applyBorder="1" applyAlignment="1" applyProtection="1">
      <alignment horizontal="center" vertical="center"/>
      <protection locked="0"/>
    </xf>
    <xf numFmtId="49" fontId="30" fillId="0" borderId="44" xfId="0" applyNumberFormat="1" applyFont="1" applyBorder="1" applyAlignment="1" applyProtection="1">
      <alignment horizontal="center"/>
      <protection locked="0"/>
    </xf>
    <xf numFmtId="49" fontId="30" fillId="0" borderId="23" xfId="0" applyNumberFormat="1" applyFont="1" applyBorder="1" applyAlignment="1" applyProtection="1">
      <alignment horizontal="center"/>
      <protection locked="0"/>
    </xf>
    <xf numFmtId="49" fontId="30" fillId="0" borderId="30" xfId="0" applyNumberFormat="1" applyFont="1" applyBorder="1" applyAlignment="1" applyProtection="1">
      <alignment horizontal="center"/>
      <protection locked="0"/>
    </xf>
    <xf numFmtId="0" fontId="30" fillId="0" borderId="44" xfId="0" applyFont="1" applyBorder="1" applyAlignment="1" applyProtection="1">
      <alignment horizontal="center"/>
      <protection locked="0"/>
    </xf>
    <xf numFmtId="166" fontId="30" fillId="0" borderId="38" xfId="0" applyNumberFormat="1" applyFont="1" applyBorder="1" applyAlignment="1" applyProtection="1">
      <alignment horizontal="center"/>
      <protection locked="0"/>
    </xf>
    <xf numFmtId="166" fontId="30" fillId="0" borderId="36" xfId="0" applyNumberFormat="1" applyFont="1" applyBorder="1" applyAlignment="1" applyProtection="1">
      <alignment horizontal="center"/>
      <protection locked="0"/>
    </xf>
    <xf numFmtId="166" fontId="30" fillId="0" borderId="68" xfId="0" applyNumberFormat="1" applyFont="1" applyBorder="1" applyAlignment="1" applyProtection="1">
      <alignment horizontal="center"/>
      <protection locked="0"/>
    </xf>
    <xf numFmtId="49" fontId="30" fillId="2" borderId="44" xfId="0" applyNumberFormat="1" applyFont="1" applyFill="1" applyBorder="1" applyAlignment="1" applyProtection="1">
      <alignment horizontal="center"/>
      <protection locked="0"/>
    </xf>
    <xf numFmtId="49" fontId="30" fillId="2" borderId="23" xfId="0" applyNumberFormat="1" applyFont="1" applyFill="1" applyBorder="1" applyAlignment="1" applyProtection="1">
      <alignment horizontal="center"/>
      <protection locked="0"/>
    </xf>
    <xf numFmtId="49" fontId="30" fillId="2" borderId="30" xfId="0" applyNumberFormat="1" applyFont="1" applyFill="1" applyBorder="1" applyAlignment="1" applyProtection="1">
      <alignment horizontal="center"/>
      <protection locked="0"/>
    </xf>
    <xf numFmtId="166" fontId="30" fillId="0" borderId="44" xfId="0" applyNumberFormat="1" applyFont="1" applyBorder="1" applyAlignment="1" applyProtection="1">
      <alignment horizontal="center"/>
      <protection locked="0"/>
    </xf>
    <xf numFmtId="166" fontId="30" fillId="0" borderId="23" xfId="0" applyNumberFormat="1" applyFont="1" applyBorder="1" applyAlignment="1" applyProtection="1">
      <alignment horizontal="center"/>
      <protection locked="0"/>
    </xf>
    <xf numFmtId="166" fontId="30" fillId="0" borderId="55" xfId="0" applyNumberFormat="1" applyFont="1" applyBorder="1" applyAlignment="1" applyProtection="1">
      <alignment horizontal="center"/>
      <protection locked="0"/>
    </xf>
    <xf numFmtId="0" fontId="30" fillId="2" borderId="64" xfId="0" applyFont="1" applyFill="1" applyBorder="1" applyAlignment="1" applyProtection="1">
      <alignment horizontal="center"/>
      <protection locked="0"/>
    </xf>
    <xf numFmtId="0" fontId="30" fillId="2" borderId="49" xfId="0" applyFont="1" applyFill="1" applyBorder="1" applyAlignment="1" applyProtection="1">
      <alignment horizontal="center"/>
      <protection locked="0"/>
    </xf>
    <xf numFmtId="0" fontId="30" fillId="2" borderId="51" xfId="0" applyFont="1" applyFill="1" applyBorder="1" applyAlignment="1" applyProtection="1">
      <alignment horizontal="center"/>
      <protection locked="0"/>
    </xf>
    <xf numFmtId="4" fontId="30" fillId="2" borderId="50" xfId="0" applyNumberFormat="1" applyFont="1" applyFill="1" applyBorder="1" applyAlignment="1" applyProtection="1">
      <alignment horizontal="center"/>
      <protection locked="0"/>
    </xf>
    <xf numFmtId="4" fontId="30" fillId="2" borderId="49" xfId="0" applyNumberFormat="1" applyFont="1" applyFill="1" applyBorder="1" applyAlignment="1" applyProtection="1">
      <alignment horizontal="center"/>
      <protection locked="0"/>
    </xf>
    <xf numFmtId="4" fontId="30" fillId="2" borderId="51" xfId="0" applyNumberFormat="1" applyFont="1" applyFill="1" applyBorder="1" applyAlignment="1" applyProtection="1">
      <alignment horizontal="center"/>
      <protection locked="0"/>
    </xf>
    <xf numFmtId="0" fontId="30" fillId="2" borderId="50" xfId="0" applyFont="1" applyFill="1" applyBorder="1" applyAlignment="1" applyProtection="1">
      <alignment horizontal="center"/>
      <protection locked="0"/>
    </xf>
    <xf numFmtId="166" fontId="30" fillId="2" borderId="50" xfId="0" applyNumberFormat="1" applyFont="1" applyFill="1" applyBorder="1" applyAlignment="1" applyProtection="1">
      <alignment horizontal="center"/>
      <protection locked="0"/>
    </xf>
    <xf numFmtId="166" fontId="30" fillId="2" borderId="49" xfId="0" applyNumberFormat="1" applyFont="1" applyFill="1" applyBorder="1" applyAlignment="1" applyProtection="1">
      <alignment horizontal="center"/>
      <protection locked="0"/>
    </xf>
    <xf numFmtId="166" fontId="30" fillId="2" borderId="65" xfId="0" applyNumberFormat="1" applyFont="1" applyFill="1" applyBorder="1" applyAlignment="1" applyProtection="1">
      <alignment horizontal="center"/>
      <protection locked="0"/>
    </xf>
    <xf numFmtId="0" fontId="31" fillId="6" borderId="53" xfId="0" applyFont="1" applyFill="1" applyBorder="1" applyAlignment="1" applyProtection="1">
      <alignment horizontal="left"/>
      <protection locked="0"/>
    </xf>
    <xf numFmtId="0" fontId="31" fillId="6" borderId="22" xfId="0" applyFont="1" applyFill="1" applyBorder="1" applyAlignment="1" applyProtection="1">
      <alignment horizontal="left"/>
      <protection locked="0"/>
    </xf>
    <xf numFmtId="166" fontId="30" fillId="0" borderId="22" xfId="0" applyNumberFormat="1" applyFont="1" applyBorder="1" applyAlignment="1" applyProtection="1">
      <alignment horizontal="center"/>
      <protection locked="0"/>
    </xf>
    <xf numFmtId="0" fontId="30" fillId="0" borderId="22" xfId="0" applyFont="1" applyBorder="1" applyAlignment="1" applyProtection="1">
      <alignment horizontal="center"/>
      <protection locked="0"/>
    </xf>
    <xf numFmtId="0" fontId="30" fillId="0" borderId="54" xfId="0" applyFont="1" applyBorder="1" applyAlignment="1" applyProtection="1">
      <alignment horizontal="center"/>
      <protection locked="0"/>
    </xf>
    <xf numFmtId="0" fontId="20" fillId="0" borderId="67" xfId="0" applyFont="1" applyBorder="1" applyAlignment="1" applyProtection="1">
      <alignment horizontal="left"/>
      <protection locked="0"/>
    </xf>
    <xf numFmtId="0" fontId="20" fillId="0" borderId="36" xfId="0" applyFont="1" applyBorder="1" applyAlignment="1" applyProtection="1">
      <alignment horizontal="left"/>
      <protection locked="0"/>
    </xf>
    <xf numFmtId="0" fontId="20" fillId="0" borderId="37" xfId="0" applyFont="1" applyBorder="1" applyAlignment="1" applyProtection="1">
      <alignment horizontal="left"/>
      <protection locked="0"/>
    </xf>
    <xf numFmtId="4" fontId="18" fillId="0" borderId="38" xfId="0" applyNumberFormat="1" applyFont="1" applyBorder="1" applyAlignment="1" applyProtection="1">
      <alignment horizontal="center"/>
      <protection locked="0"/>
    </xf>
    <xf numFmtId="4" fontId="18" fillId="0" borderId="36" xfId="0" applyNumberFormat="1" applyFont="1" applyBorder="1" applyAlignment="1" applyProtection="1">
      <alignment horizontal="center"/>
      <protection locked="0"/>
    </xf>
    <xf numFmtId="4" fontId="18" fillId="0" borderId="37" xfId="0" applyNumberFormat="1" applyFont="1" applyBorder="1" applyAlignment="1" applyProtection="1">
      <alignment horizontal="center"/>
      <protection locked="0"/>
    </xf>
    <xf numFmtId="166" fontId="18" fillId="0" borderId="38" xfId="0" applyNumberFormat="1" applyFont="1" applyBorder="1" applyAlignment="1" applyProtection="1">
      <alignment horizontal="center"/>
      <protection locked="0"/>
    </xf>
    <xf numFmtId="166" fontId="18" fillId="0" borderId="36" xfId="0" applyNumberFormat="1" applyFont="1" applyBorder="1" applyAlignment="1" applyProtection="1">
      <alignment horizontal="center"/>
      <protection locked="0"/>
    </xf>
    <xf numFmtId="166" fontId="18" fillId="0" borderId="68" xfId="0" applyNumberFormat="1" applyFont="1" applyBorder="1" applyAlignment="1" applyProtection="1">
      <alignment horizontal="center"/>
      <protection locked="0"/>
    </xf>
    <xf numFmtId="0" fontId="31" fillId="6" borderId="54" xfId="0" applyFont="1" applyFill="1" applyBorder="1" applyAlignment="1" applyProtection="1">
      <alignment horizontal="center"/>
      <protection locked="0"/>
    </xf>
    <xf numFmtId="0" fontId="20" fillId="0" borderId="61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 wrapText="1"/>
      <protection locked="0"/>
    </xf>
    <xf numFmtId="0" fontId="20" fillId="0" borderId="40" xfId="0" applyFont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1" fontId="12" fillId="0" borderId="39" xfId="0" applyNumberFormat="1" applyFont="1" applyBorder="1" applyAlignment="1" applyProtection="1">
      <alignment horizontal="center" vertical="center"/>
      <protection locked="0" hidden="1"/>
    </xf>
    <xf numFmtId="0" fontId="31" fillId="6" borderId="64" xfId="0" applyFont="1" applyFill="1" applyBorder="1" applyAlignment="1" applyProtection="1">
      <alignment horizontal="center"/>
      <protection locked="0"/>
    </xf>
    <xf numFmtId="0" fontId="31" fillId="6" borderId="49" xfId="0" applyFont="1" applyFill="1" applyBorder="1" applyAlignment="1" applyProtection="1">
      <alignment horizontal="center"/>
      <protection locked="0"/>
    </xf>
    <xf numFmtId="0" fontId="31" fillId="6" borderId="50" xfId="0" applyFont="1" applyFill="1" applyBorder="1" applyAlignment="1" applyProtection="1">
      <alignment horizontal="center"/>
      <protection locked="0"/>
    </xf>
    <xf numFmtId="0" fontId="31" fillId="6" borderId="65" xfId="0" applyFont="1" applyFill="1" applyBorder="1" applyAlignment="1" applyProtection="1">
      <alignment horizontal="center"/>
      <protection locked="0"/>
    </xf>
    <xf numFmtId="0" fontId="20" fillId="0" borderId="66" xfId="0" applyFont="1" applyBorder="1" applyAlignment="1" applyProtection="1">
      <alignment horizontal="left"/>
      <protection locked="0"/>
    </xf>
    <xf numFmtId="0" fontId="20" fillId="0" borderId="23" xfId="0" applyFont="1" applyBorder="1" applyAlignment="1" applyProtection="1">
      <alignment horizontal="left"/>
      <protection locked="0"/>
    </xf>
    <xf numFmtId="0" fontId="20" fillId="0" borderId="30" xfId="0" applyFont="1" applyBorder="1" applyAlignment="1" applyProtection="1">
      <alignment horizontal="left"/>
      <protection locked="0"/>
    </xf>
    <xf numFmtId="0" fontId="20" fillId="0" borderId="44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center"/>
      <protection locked="0"/>
    </xf>
    <xf numFmtId="0" fontId="20" fillId="0" borderId="30" xfId="0" applyFont="1" applyBorder="1" applyAlignment="1" applyProtection="1">
      <alignment horizontal="center"/>
      <protection locked="0"/>
    </xf>
    <xf numFmtId="166" fontId="18" fillId="0" borderId="44" xfId="0" applyNumberFormat="1" applyFont="1" applyBorder="1" applyAlignment="1" applyProtection="1">
      <alignment horizontal="center"/>
      <protection locked="0"/>
    </xf>
    <xf numFmtId="166" fontId="18" fillId="0" borderId="23" xfId="0" applyNumberFormat="1" applyFont="1" applyBorder="1" applyAlignment="1" applyProtection="1">
      <alignment horizontal="center"/>
      <protection locked="0"/>
    </xf>
    <xf numFmtId="166" fontId="18" fillId="0" borderId="55" xfId="0" applyNumberFormat="1" applyFont="1" applyBorder="1" applyAlignment="1" applyProtection="1">
      <alignment horizontal="center"/>
      <protection locked="0"/>
    </xf>
    <xf numFmtId="0" fontId="20" fillId="6" borderId="53" xfId="0" applyFont="1" applyFill="1" applyBorder="1" applyAlignment="1" applyProtection="1">
      <alignment horizontal="center" vertical="center"/>
      <protection locked="0"/>
    </xf>
    <xf numFmtId="0" fontId="20" fillId="6" borderId="39" xfId="0" applyFont="1" applyFill="1" applyBorder="1" applyAlignment="1" applyProtection="1">
      <alignment horizontal="center" vertical="center" wrapText="1"/>
      <protection locked="0"/>
    </xf>
    <xf numFmtId="0" fontId="20" fillId="6" borderId="40" xfId="0" applyFont="1" applyFill="1" applyBorder="1" applyAlignment="1" applyProtection="1">
      <alignment horizontal="center" vertical="center" wrapText="1"/>
      <protection locked="0"/>
    </xf>
    <xf numFmtId="0" fontId="20" fillId="6" borderId="22" xfId="0" applyFont="1" applyFill="1" applyBorder="1" applyAlignment="1" applyProtection="1">
      <alignment horizontal="center" vertical="center" wrapText="1"/>
      <protection locked="0"/>
    </xf>
    <xf numFmtId="0" fontId="20" fillId="6" borderId="21" xfId="0" applyFont="1" applyFill="1" applyBorder="1" applyAlignment="1" applyProtection="1">
      <alignment horizontal="center" vertical="center" wrapText="1"/>
      <protection locked="0"/>
    </xf>
    <xf numFmtId="0" fontId="20" fillId="6" borderId="54" xfId="0" applyFont="1" applyFill="1" applyBorder="1" applyAlignment="1" applyProtection="1">
      <alignment horizontal="center" vertical="center" wrapText="1"/>
      <protection locked="0"/>
    </xf>
    <xf numFmtId="0" fontId="20" fillId="0" borderId="66" xfId="0" applyFont="1" applyBorder="1" applyAlignment="1" applyProtection="1">
      <alignment horizontal="center"/>
      <protection locked="0"/>
    </xf>
    <xf numFmtId="0" fontId="20" fillId="0" borderId="55" xfId="0" applyFont="1" applyBorder="1" applyAlignment="1" applyProtection="1">
      <alignment horizontal="center"/>
      <protection locked="0"/>
    </xf>
    <xf numFmtId="3" fontId="12" fillId="0" borderId="39" xfId="0" applyNumberFormat="1" applyFont="1" applyBorder="1" applyAlignment="1" applyProtection="1">
      <alignment horizontal="center" vertical="center"/>
      <protection locked="0" hidden="1"/>
    </xf>
    <xf numFmtId="166" fontId="12" fillId="0" borderId="39" xfId="0" applyNumberFormat="1" applyFont="1" applyBorder="1" applyAlignment="1" applyProtection="1">
      <alignment horizontal="center" vertical="center"/>
      <protection locked="0" hidden="1"/>
    </xf>
    <xf numFmtId="166" fontId="12" fillId="0" borderId="40" xfId="0" applyNumberFormat="1" applyFont="1" applyBorder="1" applyAlignment="1" applyProtection="1">
      <alignment horizontal="center" vertical="center"/>
      <protection locked="0" hidden="1"/>
    </xf>
    <xf numFmtId="166" fontId="12" fillId="0" borderId="22" xfId="0" applyNumberFormat="1" applyFont="1" applyBorder="1" applyAlignment="1" applyProtection="1">
      <alignment horizontal="center" vertical="center"/>
      <protection locked="0" hidden="1"/>
    </xf>
    <xf numFmtId="166" fontId="12" fillId="0" borderId="21" xfId="0" applyNumberFormat="1" applyFont="1" applyBorder="1" applyAlignment="1" applyProtection="1">
      <alignment horizontal="center" vertical="center"/>
      <protection locked="0" hidden="1"/>
    </xf>
    <xf numFmtId="166" fontId="12" fillId="0" borderId="54" xfId="0" applyNumberFormat="1" applyFont="1" applyBorder="1" applyAlignment="1" applyProtection="1">
      <alignment horizontal="center" vertical="center"/>
      <protection locked="0" hidden="1"/>
    </xf>
    <xf numFmtId="0" fontId="18" fillId="0" borderId="62" xfId="0" applyFont="1" applyBorder="1" applyAlignment="1" applyProtection="1">
      <alignment horizontal="left" wrapText="1"/>
      <protection locked="0"/>
    </xf>
    <xf numFmtId="0" fontId="18" fillId="0" borderId="10" xfId="0" applyFont="1" applyBorder="1" applyAlignment="1" applyProtection="1">
      <alignment horizontal="left" wrapText="1"/>
      <protection locked="0"/>
    </xf>
    <xf numFmtId="0" fontId="18" fillId="0" borderId="63" xfId="0" applyFont="1" applyBorder="1" applyAlignment="1" applyProtection="1">
      <alignment horizontal="left" wrapText="1"/>
      <protection locked="0"/>
    </xf>
    <xf numFmtId="0" fontId="18" fillId="0" borderId="28" xfId="0" applyFont="1" applyBorder="1" applyAlignment="1" applyProtection="1">
      <alignment horizontal="left" wrapText="1"/>
      <protection locked="0"/>
    </xf>
    <xf numFmtId="0" fontId="18" fillId="0" borderId="0" xfId="0" applyFont="1" applyBorder="1" applyAlignment="1" applyProtection="1">
      <alignment horizontal="left" wrapText="1"/>
      <protection locked="0"/>
    </xf>
    <xf numFmtId="0" fontId="18" fillId="0" borderId="27" xfId="0" applyFont="1" applyBorder="1" applyAlignment="1" applyProtection="1">
      <alignment horizontal="left" wrapText="1"/>
      <protection locked="0"/>
    </xf>
    <xf numFmtId="0" fontId="22" fillId="0" borderId="0" xfId="0" applyFont="1" applyBorder="1" applyAlignment="1" applyProtection="1">
      <alignment horizontal="left"/>
      <protection locked="0" hidden="1"/>
    </xf>
    <xf numFmtId="0" fontId="29" fillId="0" borderId="32" xfId="0" applyFont="1" applyBorder="1" applyAlignment="1" applyProtection="1">
      <alignment horizontal="center"/>
      <protection locked="0" hidden="1"/>
    </xf>
    <xf numFmtId="0" fontId="29" fillId="0" borderId="2" xfId="0" applyFont="1" applyBorder="1" applyAlignment="1" applyProtection="1">
      <alignment horizontal="center"/>
      <protection locked="0" hidden="1"/>
    </xf>
    <xf numFmtId="0" fontId="29" fillId="0" borderId="45" xfId="0" applyFont="1" applyBorder="1" applyAlignment="1" applyProtection="1">
      <alignment horizontal="center"/>
      <protection locked="0" hidden="1"/>
    </xf>
    <xf numFmtId="0" fontId="29" fillId="0" borderId="33" xfId="0" applyFont="1" applyBorder="1" applyAlignment="1" applyProtection="1">
      <alignment horizontal="center"/>
      <protection locked="0" hidden="1"/>
    </xf>
    <xf numFmtId="0" fontId="26" fillId="6" borderId="59" xfId="0" applyFont="1" applyFill="1" applyBorder="1" applyAlignment="1" applyProtection="1">
      <alignment horizontal="center"/>
      <protection locked="0"/>
    </xf>
    <xf numFmtId="0" fontId="26" fillId="6" borderId="47" xfId="0" applyFont="1" applyFill="1" applyBorder="1" applyAlignment="1" applyProtection="1">
      <alignment horizontal="center"/>
      <protection locked="0"/>
    </xf>
    <xf numFmtId="0" fontId="26" fillId="6" borderId="48" xfId="0" applyFont="1" applyFill="1" applyBorder="1" applyAlignment="1" applyProtection="1">
      <alignment horizontal="center"/>
      <protection locked="0"/>
    </xf>
    <xf numFmtId="0" fontId="12" fillId="6" borderId="46" xfId="0" applyFont="1" applyFill="1" applyBorder="1" applyAlignment="1" applyProtection="1">
      <alignment horizontal="center"/>
      <protection locked="0"/>
    </xf>
    <xf numFmtId="0" fontId="12" fillId="6" borderId="47" xfId="0" applyFont="1" applyFill="1" applyBorder="1" applyAlignment="1" applyProtection="1">
      <alignment horizontal="center"/>
      <protection locked="0"/>
    </xf>
    <xf numFmtId="0" fontId="12" fillId="6" borderId="60" xfId="0" applyFont="1" applyFill="1" applyBorder="1" applyAlignment="1" applyProtection="1">
      <alignment horizontal="center"/>
      <protection locked="0"/>
    </xf>
    <xf numFmtId="0" fontId="29" fillId="0" borderId="56" xfId="0" applyFont="1" applyBorder="1" applyAlignment="1" applyProtection="1">
      <alignment horizontal="center"/>
      <protection locked="0" hidden="1"/>
    </xf>
    <xf numFmtId="0" fontId="28" fillId="0" borderId="0" xfId="0" applyFont="1" applyBorder="1" applyAlignment="1" applyProtection="1">
      <alignment horizontal="center"/>
      <protection locked="0"/>
    </xf>
    <xf numFmtId="14" fontId="20" fillId="0" borderId="4" xfId="0" applyNumberFormat="1" applyFont="1" applyBorder="1" applyAlignment="1" applyProtection="1">
      <alignment horizontal="center"/>
      <protection locked="0" hidden="1"/>
    </xf>
    <xf numFmtId="3" fontId="28" fillId="0" borderId="44" xfId="0" applyNumberFormat="1" applyFont="1" applyBorder="1" applyAlignment="1" applyProtection="1">
      <alignment horizontal="center"/>
      <protection locked="0" hidden="1"/>
    </xf>
    <xf numFmtId="3" fontId="28" fillId="0" borderId="23" xfId="0" applyNumberFormat="1" applyFont="1" applyBorder="1" applyAlignment="1" applyProtection="1">
      <alignment horizontal="center"/>
      <protection locked="0" hidden="1"/>
    </xf>
    <xf numFmtId="3" fontId="28" fillId="0" borderId="55" xfId="0" applyNumberFormat="1" applyFont="1" applyBorder="1" applyAlignment="1" applyProtection="1">
      <alignment horizontal="center"/>
      <protection locked="0" hidden="1"/>
    </xf>
    <xf numFmtId="0" fontId="19" fillId="0" borderId="56" xfId="0" applyFont="1" applyBorder="1" applyAlignment="1" applyProtection="1">
      <alignment horizontal="center"/>
      <protection locked="0" hidden="1"/>
    </xf>
    <xf numFmtId="0" fontId="19" fillId="0" borderId="2" xfId="0" applyFont="1" applyBorder="1" applyAlignment="1" applyProtection="1">
      <alignment horizontal="center"/>
      <protection locked="0" hidden="1"/>
    </xf>
    <xf numFmtId="0" fontId="19" fillId="0" borderId="45" xfId="0" applyFont="1" applyBorder="1" applyAlignment="1" applyProtection="1">
      <alignment horizontal="center"/>
      <protection locked="0" hidden="1"/>
    </xf>
    <xf numFmtId="3" fontId="19" fillId="0" borderId="32" xfId="0" applyNumberFormat="1" applyFont="1" applyBorder="1" applyAlignment="1" applyProtection="1">
      <alignment horizontal="center"/>
      <protection locked="0" hidden="1"/>
    </xf>
    <xf numFmtId="0" fontId="19" fillId="0" borderId="32" xfId="0" applyFont="1" applyBorder="1" applyAlignment="1" applyProtection="1">
      <alignment horizontal="center"/>
      <protection locked="0" hidden="1"/>
    </xf>
    <xf numFmtId="0" fontId="19" fillId="0" borderId="33" xfId="0" applyFont="1" applyBorder="1" applyAlignment="1" applyProtection="1">
      <alignment horizontal="center"/>
      <protection locked="0" hidden="1"/>
    </xf>
    <xf numFmtId="0" fontId="9" fillId="4" borderId="44" xfId="0" applyFont="1" applyFill="1" applyBorder="1" applyAlignment="1" applyProtection="1">
      <alignment horizontal="center"/>
      <protection locked="0"/>
    </xf>
    <xf numFmtId="0" fontId="9" fillId="4" borderId="30" xfId="0" applyFont="1" applyFill="1" applyBorder="1" applyAlignment="1" applyProtection="1">
      <alignment horizontal="center"/>
      <protection locked="0"/>
    </xf>
    <xf numFmtId="0" fontId="1" fillId="4" borderId="28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3" fontId="40" fillId="4" borderId="12" xfId="0" applyNumberFormat="1" applyFont="1" applyFill="1" applyBorder="1" applyAlignment="1" applyProtection="1">
      <alignment horizontal="center"/>
      <protection locked="0"/>
    </xf>
    <xf numFmtId="3" fontId="40" fillId="4" borderId="0" xfId="0" applyNumberFormat="1" applyFont="1" applyFill="1" applyBorder="1" applyAlignment="1" applyProtection="1">
      <alignment horizontal="center"/>
      <protection locked="0"/>
    </xf>
    <xf numFmtId="3" fontId="40" fillId="4" borderId="27" xfId="0" applyNumberFormat="1" applyFont="1" applyFill="1" applyBorder="1" applyAlignment="1" applyProtection="1">
      <alignment horizontal="center"/>
      <protection locked="0"/>
    </xf>
    <xf numFmtId="3" fontId="1" fillId="4" borderId="12" xfId="0" applyNumberFormat="1" applyFont="1" applyFill="1" applyBorder="1" applyAlignment="1" applyProtection="1">
      <alignment horizontal="left" vertical="top" wrapText="1"/>
      <protection locked="0"/>
    </xf>
    <xf numFmtId="3" fontId="1" fillId="4" borderId="0" xfId="0" applyNumberFormat="1" applyFont="1" applyFill="1" applyBorder="1" applyAlignment="1" applyProtection="1">
      <alignment horizontal="left" vertical="top" wrapText="1"/>
      <protection locked="0"/>
    </xf>
    <xf numFmtId="3" fontId="1" fillId="4" borderId="27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276225</xdr:colOff>
      <xdr:row>5</xdr:row>
      <xdr:rowOff>123825</xdr:rowOff>
    </xdr:from>
    <xdr:to>
      <xdr:col>22</xdr:col>
      <xdr:colOff>171450</xdr:colOff>
      <xdr:row>7</xdr:row>
      <xdr:rowOff>9525</xdr:rowOff>
    </xdr:to>
    <xdr:sp macro="" textlink="">
      <xdr:nvSpPr>
        <xdr:cNvPr id="52927" name="Elipse 4">
          <a:extLst>
            <a:ext uri="{FF2B5EF4-FFF2-40B4-BE49-F238E27FC236}">
              <a16:creationId xmlns="" xmlns:a16="http://schemas.microsoft.com/office/drawing/2014/main" id="{265DFBDA-2D58-4C18-9458-7222D676E5CB}"/>
            </a:ext>
          </a:extLst>
        </xdr:cNvPr>
        <xdr:cNvSpPr>
          <a:spLocks noChangeArrowheads="1"/>
        </xdr:cNvSpPr>
      </xdr:nvSpPr>
      <xdr:spPr bwMode="auto">
        <a:xfrm>
          <a:off x="8401050" y="2028825"/>
          <a:ext cx="600075" cy="5334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133350</xdr:colOff>
      <xdr:row>9</xdr:row>
      <xdr:rowOff>104775</xdr:rowOff>
    </xdr:from>
    <xdr:to>
      <xdr:col>11</xdr:col>
      <xdr:colOff>28575</xdr:colOff>
      <xdr:row>11</xdr:row>
      <xdr:rowOff>38100</xdr:rowOff>
    </xdr:to>
    <xdr:sp macro="" textlink="">
      <xdr:nvSpPr>
        <xdr:cNvPr id="52928" name="Elipse 10">
          <a:extLst>
            <a:ext uri="{FF2B5EF4-FFF2-40B4-BE49-F238E27FC236}">
              <a16:creationId xmlns="" xmlns:a16="http://schemas.microsoft.com/office/drawing/2014/main" id="{7D925635-D3A5-4E46-BD4E-B95F83F4E876}"/>
            </a:ext>
          </a:extLst>
        </xdr:cNvPr>
        <xdr:cNvSpPr>
          <a:spLocks noChangeArrowheads="1"/>
        </xdr:cNvSpPr>
      </xdr:nvSpPr>
      <xdr:spPr bwMode="auto">
        <a:xfrm>
          <a:off x="3286125" y="3209925"/>
          <a:ext cx="533400" cy="5334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95250</xdr:colOff>
      <xdr:row>10</xdr:row>
      <xdr:rowOff>9525</xdr:rowOff>
    </xdr:from>
    <xdr:to>
      <xdr:col>12</xdr:col>
      <xdr:colOff>190500</xdr:colOff>
      <xdr:row>11</xdr:row>
      <xdr:rowOff>57150</xdr:rowOff>
    </xdr:to>
    <xdr:sp macro="" textlink="">
      <xdr:nvSpPr>
        <xdr:cNvPr id="52929" name="Elipse 10">
          <a:extLst>
            <a:ext uri="{FF2B5EF4-FFF2-40B4-BE49-F238E27FC236}">
              <a16:creationId xmlns="" xmlns:a16="http://schemas.microsoft.com/office/drawing/2014/main" id="{C665DF8E-DBDC-426D-B12C-E80E1F487CE0}"/>
            </a:ext>
          </a:extLst>
        </xdr:cNvPr>
        <xdr:cNvSpPr>
          <a:spLocks noChangeArrowheads="1"/>
        </xdr:cNvSpPr>
      </xdr:nvSpPr>
      <xdr:spPr bwMode="auto">
        <a:xfrm>
          <a:off x="3886200" y="3228975"/>
          <a:ext cx="523875" cy="5334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476250</xdr:colOff>
      <xdr:row>10</xdr:row>
      <xdr:rowOff>9525</xdr:rowOff>
    </xdr:from>
    <xdr:to>
      <xdr:col>14</xdr:col>
      <xdr:colOff>228600</xdr:colOff>
      <xdr:row>11</xdr:row>
      <xdr:rowOff>38100</xdr:rowOff>
    </xdr:to>
    <xdr:sp macro="" textlink="">
      <xdr:nvSpPr>
        <xdr:cNvPr id="52930" name="Elipse 10">
          <a:extLst>
            <a:ext uri="{FF2B5EF4-FFF2-40B4-BE49-F238E27FC236}">
              <a16:creationId xmlns="" xmlns:a16="http://schemas.microsoft.com/office/drawing/2014/main" id="{80791C59-A37B-479A-BB5E-3B2A4AFC9D4C}"/>
            </a:ext>
          </a:extLst>
        </xdr:cNvPr>
        <xdr:cNvSpPr>
          <a:spLocks noChangeArrowheads="1"/>
        </xdr:cNvSpPr>
      </xdr:nvSpPr>
      <xdr:spPr bwMode="auto">
        <a:xfrm>
          <a:off x="4695825" y="3228975"/>
          <a:ext cx="704850" cy="5143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438150</xdr:colOff>
      <xdr:row>5</xdr:row>
      <xdr:rowOff>85725</xdr:rowOff>
    </xdr:from>
    <xdr:to>
      <xdr:col>33</xdr:col>
      <xdr:colOff>228600</xdr:colOff>
      <xdr:row>7</xdr:row>
      <xdr:rowOff>0</xdr:rowOff>
    </xdr:to>
    <xdr:sp macro="" textlink="">
      <xdr:nvSpPr>
        <xdr:cNvPr id="52931" name="Elipse 4">
          <a:extLst>
            <a:ext uri="{FF2B5EF4-FFF2-40B4-BE49-F238E27FC236}">
              <a16:creationId xmlns="" xmlns:a16="http://schemas.microsoft.com/office/drawing/2014/main" id="{F7D9780A-2145-4BBC-B983-C48C2FEC9570}"/>
            </a:ext>
          </a:extLst>
        </xdr:cNvPr>
        <xdr:cNvSpPr>
          <a:spLocks noChangeArrowheads="1"/>
        </xdr:cNvSpPr>
      </xdr:nvSpPr>
      <xdr:spPr bwMode="auto">
        <a:xfrm>
          <a:off x="13192125" y="1990725"/>
          <a:ext cx="762000" cy="561975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361950</xdr:colOff>
      <xdr:row>102</xdr:row>
      <xdr:rowOff>129886</xdr:rowOff>
    </xdr:from>
    <xdr:to>
      <xdr:col>45</xdr:col>
      <xdr:colOff>57150</xdr:colOff>
      <xdr:row>104</xdr:row>
      <xdr:rowOff>228600</xdr:rowOff>
    </xdr:to>
    <xdr:sp macro="" textlink="">
      <xdr:nvSpPr>
        <xdr:cNvPr id="9" name="Rectángulo redondeado 8">
          <a:extLst>
            <a:ext uri="{FF2B5EF4-FFF2-40B4-BE49-F238E27FC236}">
              <a16:creationId xmlns="" xmlns:a16="http://schemas.microsoft.com/office/drawing/2014/main" id="{25CDD039-A143-419A-A87C-AE38419DAA9A}"/>
            </a:ext>
          </a:extLst>
        </xdr:cNvPr>
        <xdr:cNvSpPr/>
      </xdr:nvSpPr>
      <xdr:spPr bwMode="auto">
        <a:xfrm>
          <a:off x="381000" y="29828836"/>
          <a:ext cx="18611850" cy="479714"/>
        </a:xfrm>
        <a:prstGeom prst="roundRect">
          <a:avLst/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DILIGENCIAMIENTO FORMULARIO "AUTORIZACIÓN PAGO DE CESANTÍAS"</a:t>
          </a:r>
        </a:p>
      </xdr:txBody>
    </xdr:sp>
    <xdr:clientData/>
  </xdr:twoCellAnchor>
  <xdr:twoCellAnchor>
    <xdr:from>
      <xdr:col>11</xdr:col>
      <xdr:colOff>54015</xdr:colOff>
      <xdr:row>265</xdr:row>
      <xdr:rowOff>59976</xdr:rowOff>
    </xdr:from>
    <xdr:to>
      <xdr:col>31</xdr:col>
      <xdr:colOff>107701</xdr:colOff>
      <xdr:row>267</xdr:row>
      <xdr:rowOff>2832</xdr:rowOff>
    </xdr:to>
    <xdr:sp macro="" textlink="">
      <xdr:nvSpPr>
        <xdr:cNvPr id="10" name="Rectángulo redondeado 9">
          <a:extLst>
            <a:ext uri="{FF2B5EF4-FFF2-40B4-BE49-F238E27FC236}">
              <a16:creationId xmlns="" xmlns:a16="http://schemas.microsoft.com/office/drawing/2014/main" id="{2AB812D2-6214-4084-B05E-ACF4DFFF62DB}"/>
            </a:ext>
          </a:extLst>
        </xdr:cNvPr>
        <xdr:cNvSpPr/>
      </xdr:nvSpPr>
      <xdr:spPr bwMode="auto">
        <a:xfrm>
          <a:off x="3864015" y="59002917"/>
          <a:ext cx="8999715" cy="279033"/>
        </a:xfrm>
        <a:prstGeom prst="roundRect">
          <a:avLst/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CRÉDITOS CON EL FAVIDI, HOY FONCEP</a:t>
          </a:r>
        </a:p>
      </xdr:txBody>
    </xdr:sp>
    <xdr:clientData/>
  </xdr:twoCellAnchor>
  <xdr:twoCellAnchor>
    <xdr:from>
      <xdr:col>4</xdr:col>
      <xdr:colOff>107702</xdr:colOff>
      <xdr:row>267</xdr:row>
      <xdr:rowOff>106916</xdr:rowOff>
    </xdr:from>
    <xdr:to>
      <xdr:col>44</xdr:col>
      <xdr:colOff>160617</xdr:colOff>
      <xdr:row>276</xdr:row>
      <xdr:rowOff>106923</xdr:rowOff>
    </xdr:to>
    <xdr:sp macro="" textlink="">
      <xdr:nvSpPr>
        <xdr:cNvPr id="11" name="Rectángulo redondeado 10">
          <a:extLst>
            <a:ext uri="{FF2B5EF4-FFF2-40B4-BE49-F238E27FC236}">
              <a16:creationId xmlns="" xmlns:a16="http://schemas.microsoft.com/office/drawing/2014/main" id="{4DF58AD0-4EFA-438F-9ED5-00D9F79C8136}"/>
            </a:ext>
          </a:extLst>
        </xdr:cNvPr>
        <xdr:cNvSpPr/>
      </xdr:nvSpPr>
      <xdr:spPr bwMode="auto">
        <a:xfrm>
          <a:off x="1274515" y="57876041"/>
          <a:ext cx="17269352" cy="1500195"/>
        </a:xfrm>
        <a:prstGeom prst="roundRect">
          <a:avLst/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rtl="0">
            <a:lnSpc>
              <a:spcPts val="2000"/>
            </a:lnSpc>
          </a:pPr>
          <a:endParaRPr lang="es-CO" sz="18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900"/>
            </a:lnSpc>
          </a:pPr>
          <a:r>
            <a:rPr lang="es-CO" sz="1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Los servidores afiliados que tengan crédito en materia de vivienda con el FAVIDI hoy FONCEP, no podrán solicitar cesantías para otros destinos toda vez que estas se encuentran pignoradas a favor de la entidad. </a:t>
          </a:r>
        </a:p>
        <a:p>
          <a:pPr rtl="0">
            <a:lnSpc>
              <a:spcPts val="1900"/>
            </a:lnSpc>
          </a:pPr>
          <a:endParaRPr lang="es-CO" sz="18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700"/>
            </a:lnSpc>
          </a:pPr>
          <a:r>
            <a:rPr lang="es-CO" sz="1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Podrán solicitar el retiro de cesantías para otro destino únicamente cuando se cancele en su totalidad la  deuda  adquirida con la entidad.</a:t>
          </a:r>
        </a:p>
      </xdr:txBody>
    </xdr:sp>
    <xdr:clientData/>
  </xdr:twoCellAnchor>
  <xdr:oneCellAnchor>
    <xdr:from>
      <xdr:col>4</xdr:col>
      <xdr:colOff>323354</xdr:colOff>
      <xdr:row>105</xdr:row>
      <xdr:rowOff>57524</xdr:rowOff>
    </xdr:from>
    <xdr:ext cx="17065936" cy="13220326"/>
    <xdr:sp macro="" textlink="">
      <xdr:nvSpPr>
        <xdr:cNvPr id="12" name="Rectángulo redondeado 11">
          <a:extLst>
            <a:ext uri="{FF2B5EF4-FFF2-40B4-BE49-F238E27FC236}">
              <a16:creationId xmlns="" xmlns:a16="http://schemas.microsoft.com/office/drawing/2014/main" id="{3A752FE2-0B2B-44FA-B581-F58067731AEB}"/>
            </a:ext>
          </a:extLst>
        </xdr:cNvPr>
        <xdr:cNvSpPr>
          <a:spLocks noChangeAspect="1"/>
        </xdr:cNvSpPr>
      </xdr:nvSpPr>
      <xdr:spPr bwMode="auto">
        <a:xfrm>
          <a:off x="1523504" y="30385124"/>
          <a:ext cx="17065936" cy="13220326"/>
        </a:xfrm>
        <a:prstGeom prst="roundRect">
          <a:avLst>
            <a:gd name="adj" fmla="val 5423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noAutofit/>
        </a:bodyPr>
        <a:lstStyle/>
        <a:p>
          <a:pPr algn="ctr"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 rtl="0">
            <a:lnSpc>
              <a:spcPts val="1200"/>
            </a:lnSpc>
          </a:pPr>
          <a:r>
            <a:rPr lang="es-CO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DATOS DEL SERVIDOR AFILIADO AL FONCEP</a:t>
          </a: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Marque con una X el tipo de cesantía que desea solicitar: Parcial o Definitiva (Una sola opción).</a:t>
          </a: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Marque con una X  Traslado de Fondo si su solicitud es traslado de  cesantías a otra AFC.</a:t>
          </a: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Marque con una X el Tipo de documentgo de identidad Cédula de Ciudadanía (CC)</a:t>
          </a: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Cédula de Extranjería (CE), si su documento de identidad corresponde a OTRO, diligencie el campo ¿Cuál?.</a:t>
          </a: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Escriba el número de identificación en las casillas Número.</a:t>
          </a: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Diligencie las casillas de Primer Apellido, Segundo Apellido y Nombres del afiliado, tal como aparece en su documento de identificación.</a:t>
          </a: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 </a:t>
          </a:r>
          <a:r>
            <a:rPr kumimoji="0" lang="es-CO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Señale</a:t>
          </a: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dirección de correspondencia donde se pueda establecer comunicación con el afiliado.</a:t>
          </a:r>
        </a:p>
        <a:p>
          <a:pPr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1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7. </a:t>
          </a:r>
          <a:r>
            <a:rPr kumimoji="0" lang="es-CO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Señale</a:t>
          </a: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ciudad a donde corresponde la dirección descrita.</a:t>
          </a: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8. </a:t>
          </a:r>
          <a:r>
            <a:rPr kumimoji="0" lang="es-CO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Señale</a:t>
          </a: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teléfono ( Celular y/o Fijo ) donde la entidad pueda establecer comunicación telefónica con el afiliado.</a:t>
          </a:r>
        </a:p>
        <a:p>
          <a:pPr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1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9. </a:t>
          </a:r>
          <a:r>
            <a:rPr kumimoji="0" lang="es-CO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Señale</a:t>
          </a: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dirección de correo electrónico dela filiado, si autoriza que la entidad pueda enviarle comunicación por este medio.</a:t>
          </a: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10. </a:t>
          </a:r>
          <a:r>
            <a:rPr kumimoji="0" lang="es-CO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Señale</a:t>
          </a: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nombre de la Entidad Empleadora a la que pertenece el servidor que hace la solicitud de retiro de Cesantía o de traslado de Fondo.</a:t>
          </a:r>
        </a:p>
        <a:p>
          <a:pPr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</a:pPr>
          <a:r>
            <a:rPr lang="es-CO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DESTINO DE LAS CESANTÍAS</a:t>
          </a:r>
        </a:p>
        <a:p>
          <a:pPr algn="ctr"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11. Marque con una X el destino o destinos de las cesantías que está solicitando el afiliado:</a:t>
          </a:r>
        </a:p>
        <a:p>
          <a:pPr algn="l"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11.1 VIVIENDA:</a:t>
          </a:r>
        </a:p>
        <a:p>
          <a:pPr algn="l"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Marque el ovalo que corresponde para: Compra o adquisición, Abono crédito a FONCEP, Construcción ó reparación o ampliación de vivienda.</a:t>
          </a:r>
        </a:p>
        <a:p>
          <a:pPr algn="l"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11.2 ESTUDIOS:</a:t>
          </a:r>
        </a:p>
        <a:p>
          <a:pPr algn="l"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Marque con una X el lugar donde llevara a cabo los estudios: En Colombia ó en el Extranjero. Tenga en cuenta la verificación de los documentos que acrediten el pago de </a:t>
          </a:r>
        </a:p>
        <a:p>
          <a:pPr algn="l"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estudios en el exterior del trabajador, su conyuge o compañero(a) permanente o sus hijos.</a:t>
          </a:r>
        </a:p>
        <a:p>
          <a:pPr algn="l"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11.3 CESANTÍA DEFINITIVA </a:t>
          </a:r>
        </a:p>
        <a:p>
          <a:pPr algn="l"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Describa brevemente la causa de la liquidación definitiva de la cesantía: Retiro del servicio, fallecimiento del afiliado,  conversión a salario integral, sustitución patronal, otros.</a:t>
          </a:r>
        </a:p>
        <a:p>
          <a:pPr algn="l"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12. En la casilla correspondiente, escriba el Valor Total del Pago Autorizado.</a:t>
          </a:r>
        </a:p>
        <a:p>
          <a:pPr algn="l"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</a:pPr>
          <a:r>
            <a:rPr lang="es-CO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DATOS PARA EL CÁLCULO DE LA CESANTÍA</a:t>
          </a:r>
        </a:p>
        <a:p>
          <a:pPr algn="ctr"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13. Diligencie la FECHA INGRESO, Día, Mes y Año en la cual comenzo a laborar el afiliado que debe corresponder a la fecha inicial para la liquidación retroactiva.</a:t>
          </a:r>
        </a:p>
        <a:p>
          <a:pPr algn="l" rtl="0">
            <a:lnSpc>
              <a:spcPts val="12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14. Diligencie la FECHA DE CORTE: La fecha de corte , no deberá ser inferior a la última nomina reportada a FONCEP. Si es Cesantía Definitiva, señale la fecha de retiro del                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funcionario.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15. Diligencie los DIAS BASE LIQUIDACIÓN: Son los días a partir de la fecha de ingreso y hasta la fecha de corte.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0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16. Diligencie el VALOR BASE LIQUIDACIÓN: Tener en cuenta si el SBL tuvo  variación durante los últimos tres (3) meses.</a:t>
          </a:r>
        </a:p>
        <a:p>
          <a:pPr rtl="0">
            <a:lnSpc>
              <a:spcPts val="11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17. Diligencie el VALOR LIQUIDACIÓN: Valor base de liquidación * # de días base liquidación /360 o 365 segun el caso (servidor público,  o trabajador oficial).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18. Diligencie los ANTICIPOS CESANTÍAS: Corresponde a la sumatoria de todas las cesantías pagadas al afiliado en cualquier tiempo. Favor tener en cuenta que debe  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coincidir con los registros del extracto financiero del FONCEP.</a:t>
          </a:r>
        </a:p>
        <a:p>
          <a:pPr marL="0" marR="0" lvl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19. Diligencie el SUBTOTAL DISPONIBLE: Corresponde a la diferencia entre Valor de la Liquidación y los anticipos de cesantía realizados al funcionario. No podrá autorizar </a:t>
          </a:r>
        </a:p>
        <a:p>
          <a:pPr marL="0" marR="0" lvl="0" indent="0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pagos superiores a éste valor.</a:t>
          </a:r>
        </a:p>
        <a:p>
          <a:pPr marL="0" marR="0" lvl="0" indent="0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0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9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900"/>
            </a:lnSpc>
          </a:pPr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900"/>
            </a:lnSpc>
          </a:pP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4</xdr:col>
      <xdr:colOff>95251</xdr:colOff>
      <xdr:row>184</xdr:row>
      <xdr:rowOff>150583</xdr:rowOff>
    </xdr:from>
    <xdr:to>
      <xdr:col>44</xdr:col>
      <xdr:colOff>266701</xdr:colOff>
      <xdr:row>262</xdr:row>
      <xdr:rowOff>38100</xdr:rowOff>
    </xdr:to>
    <xdr:sp macro="" textlink="">
      <xdr:nvSpPr>
        <xdr:cNvPr id="13" name="Rectángulo redondeado 12">
          <a:extLst>
            <a:ext uri="{FF2B5EF4-FFF2-40B4-BE49-F238E27FC236}">
              <a16:creationId xmlns="" xmlns:a16="http://schemas.microsoft.com/office/drawing/2014/main" id="{A4F6967C-69B6-4CDB-B099-1615A9616647}"/>
            </a:ext>
          </a:extLst>
        </xdr:cNvPr>
        <xdr:cNvSpPr/>
      </xdr:nvSpPr>
      <xdr:spPr bwMode="auto">
        <a:xfrm>
          <a:off x="1295401" y="44822833"/>
          <a:ext cx="17564100" cy="13260617"/>
        </a:xfrm>
        <a:prstGeom prst="roundRect">
          <a:avLst>
            <a:gd name="adj" fmla="val 6742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/>
          <a:r>
            <a:rPr lang="es-CO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EMBARGOS JUDICIALES</a:t>
          </a:r>
        </a:p>
        <a:p>
          <a:pPr algn="ctr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20. Registre el Nombre del demandante conforme  alos soportes  documentales.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21. Registre el Número de Identificación del demandante.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22. Registre Tipo Documento de Identificación del demandante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23. Registre el Juzgado en el cual se tramita el proceso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24. Registre  el Concepto por el cual se decreto el embargo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25.Registre el  Valor del embargo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r>
            <a:rPr lang="es-CO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PAGO A FAVOR DE BENEFICIARIOS (TERCEROS)</a:t>
          </a:r>
        </a:p>
        <a:p>
          <a:pPr algn="ctr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26. Relacione el Nombre del beneficiario, persona natural o jurídica teniendo en cuenta que los datos relacionados deben ser iguales a la cédula o al RUT según corresponda.     (Debe adjuntar soporte documental para ambos casos con el fin de crear o actualizar el tercero). Si son varios, debe relacionar uno a uno.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27. Señale el Número de Identificación de la persona natural o Jurídica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28. Señale el Tipo Documento: C.C ó NIT 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29. </a:t>
          </a:r>
          <a:r>
            <a:rPr kumimoji="0" lang="es-CO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Señale</a:t>
          </a: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nombre de la Entidad Bancaria a la cual se le debe realizar el giro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30. </a:t>
          </a:r>
          <a:r>
            <a:rPr kumimoji="0" lang="es-CO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Señale</a:t>
          </a: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Tipo de Cuenta: (AH: Ahorros,  C/C: Corriente)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31. Marque con una X : Cheque, si el pago es a través de ese medio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32. </a:t>
          </a:r>
          <a:r>
            <a:rPr kumimoji="0" lang="es-CO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Señale</a:t>
          </a: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Número de (Cuenta, Crédito Hipotecario o Gravamen)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33. </a:t>
          </a:r>
          <a:r>
            <a:rPr kumimoji="0" lang="es-CO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Señale</a:t>
          </a: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Valor correspondiente a favor del beneficiario relacionado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34 </a:t>
          </a:r>
          <a:r>
            <a:rPr kumimoji="0" lang="es-CO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Señale</a:t>
          </a:r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TOTAL A PAGAR, que corresponde a la sumatoria de los valores relacionados en cada uno de los beneficiarios.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35. Diligencie el campo de OBSERVACIONES cuando considere importante aclarar uno o varios aspectos de la información consignada en el formulario.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r>
            <a:rPr lang="es-CO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FIRMAS Y NOTIFICACIÓN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36. Escribir  en  la  FECHA NOTIFICACIÓN  el  día,  mes  y  año  en  el  cual  es notificado el afiliado del acto  administrativo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37. Escribir la FECHA EJECUTORIA el dia, mes y año en que el Acto Administrativo queda en firme.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38. En el campo FIRMA DEL NOTIFICADO: Este campo está destinado para que el afiliado o su apoderado consigne su firma como constancia de notificación del Acto Administrativo.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39. C.C. Campo destinado para que el servidor afiliado o su apoderado consigne su número de identificación.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40. HUELLA DEL NOTIFICADO: Registrar la huella del indice derecho o la  que corresponda  del servidor afiliado o su apoderado. </a:t>
          </a: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41. En el campo FIRMA DEL RESPONSABLE DE TALENTO HUMANO: Consignar  la  firma del Jefe  o Responsable  del Área de Talento Humano o de quien corresponda  en la entidad empleadora. </a:t>
          </a:r>
        </a:p>
        <a:p>
          <a:pPr algn="l" rtl="0"/>
          <a:endParaRPr lang="es-CO" sz="16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/>
          <a:r>
            <a:rPr lang="es-CO" sz="1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42. En el campo FIRMA DEL ORDENADOR DEL GASTO, consignar la firma del  responsable de ordenar el gasto de cesantías en la entidad empleadora.</a:t>
          </a:r>
        </a:p>
      </xdr:txBody>
    </xdr:sp>
    <xdr:clientData/>
  </xdr:twoCellAnchor>
  <xdr:twoCellAnchor>
    <xdr:from>
      <xdr:col>12</xdr:col>
      <xdr:colOff>190500</xdr:colOff>
      <xdr:row>75</xdr:row>
      <xdr:rowOff>9525</xdr:rowOff>
    </xdr:from>
    <xdr:to>
      <xdr:col>19</xdr:col>
      <xdr:colOff>448235</xdr:colOff>
      <xdr:row>81</xdr:row>
      <xdr:rowOff>225137</xdr:rowOff>
    </xdr:to>
    <xdr:sp macro="" textlink="">
      <xdr:nvSpPr>
        <xdr:cNvPr id="14" name="Rectángulo redondeado 13">
          <a:extLst>
            <a:ext uri="{FF2B5EF4-FFF2-40B4-BE49-F238E27FC236}">
              <a16:creationId xmlns="" xmlns:a16="http://schemas.microsoft.com/office/drawing/2014/main" id="{052E85C2-15A1-465B-B91B-D7B2F92E6400}"/>
            </a:ext>
          </a:extLst>
        </xdr:cNvPr>
        <xdr:cNvSpPr/>
      </xdr:nvSpPr>
      <xdr:spPr bwMode="auto">
        <a:xfrm>
          <a:off x="5212773" y="24930389"/>
          <a:ext cx="3686735" cy="13932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CO" sz="1400" b="1"/>
            <a:t>HUELLA DEL NOTIFICADO</a:t>
          </a:r>
        </a:p>
      </xdr:txBody>
    </xdr:sp>
    <xdr:clientData/>
  </xdr:twoCellAnchor>
  <xdr:twoCellAnchor>
    <xdr:from>
      <xdr:col>26</xdr:col>
      <xdr:colOff>114300</xdr:colOff>
      <xdr:row>29</xdr:row>
      <xdr:rowOff>0</xdr:rowOff>
    </xdr:from>
    <xdr:to>
      <xdr:col>28</xdr:col>
      <xdr:colOff>152400</xdr:colOff>
      <xdr:row>30</xdr:row>
      <xdr:rowOff>76200</xdr:rowOff>
    </xdr:to>
    <xdr:sp macro="" textlink="">
      <xdr:nvSpPr>
        <xdr:cNvPr id="52938" name="Elipse 11">
          <a:extLst>
            <a:ext uri="{FF2B5EF4-FFF2-40B4-BE49-F238E27FC236}">
              <a16:creationId xmlns="" xmlns:a16="http://schemas.microsoft.com/office/drawing/2014/main" id="{672BA6A7-373C-42BA-ADD8-96BDBF4AB148}"/>
            </a:ext>
          </a:extLst>
        </xdr:cNvPr>
        <xdr:cNvSpPr>
          <a:spLocks noChangeArrowheads="1"/>
        </xdr:cNvSpPr>
      </xdr:nvSpPr>
      <xdr:spPr bwMode="auto">
        <a:xfrm>
          <a:off x="10591800" y="8248650"/>
          <a:ext cx="533400" cy="32385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350184</xdr:colOff>
      <xdr:row>137</xdr:row>
      <xdr:rowOff>98051</xdr:rowOff>
    </xdr:from>
    <xdr:ext cx="184731" cy="264560"/>
    <xdr:sp macro="" textlink="">
      <xdr:nvSpPr>
        <xdr:cNvPr id="21" name="CuadroTexto 20">
          <a:extLst>
            <a:ext uri="{FF2B5EF4-FFF2-40B4-BE49-F238E27FC236}">
              <a16:creationId xmlns="" xmlns:a16="http://schemas.microsoft.com/office/drawing/2014/main" id="{89795A52-B5A0-4BE5-9A79-E8CA6D39E51B}"/>
            </a:ext>
          </a:extLst>
        </xdr:cNvPr>
        <xdr:cNvSpPr txBox="1"/>
      </xdr:nvSpPr>
      <xdr:spPr>
        <a:xfrm>
          <a:off x="5588934" y="395696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twoCellAnchor>
    <xdr:from>
      <xdr:col>38</xdr:col>
      <xdr:colOff>0</xdr:colOff>
      <xdr:row>27</xdr:row>
      <xdr:rowOff>142875</xdr:rowOff>
    </xdr:from>
    <xdr:to>
      <xdr:col>39</xdr:col>
      <xdr:colOff>228600</xdr:colOff>
      <xdr:row>28</xdr:row>
      <xdr:rowOff>66675</xdr:rowOff>
    </xdr:to>
    <xdr:sp macro="" textlink="">
      <xdr:nvSpPr>
        <xdr:cNvPr id="52940" name="Elipse 11">
          <a:extLst>
            <a:ext uri="{FF2B5EF4-FFF2-40B4-BE49-F238E27FC236}">
              <a16:creationId xmlns="" xmlns:a16="http://schemas.microsoft.com/office/drawing/2014/main" id="{49FE3B45-CBFF-490D-B8CF-91297CB0C89F}"/>
            </a:ext>
          </a:extLst>
        </xdr:cNvPr>
        <xdr:cNvSpPr>
          <a:spLocks noChangeArrowheads="1"/>
        </xdr:cNvSpPr>
      </xdr:nvSpPr>
      <xdr:spPr bwMode="auto">
        <a:xfrm>
          <a:off x="15363825" y="7724775"/>
          <a:ext cx="552450" cy="3429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9525</xdr:colOff>
      <xdr:row>29</xdr:row>
      <xdr:rowOff>28575</xdr:rowOff>
    </xdr:from>
    <xdr:to>
      <xdr:col>39</xdr:col>
      <xdr:colOff>238125</xdr:colOff>
      <xdr:row>30</xdr:row>
      <xdr:rowOff>104775</xdr:rowOff>
    </xdr:to>
    <xdr:sp macro="" textlink="">
      <xdr:nvSpPr>
        <xdr:cNvPr id="52941" name="Elipse 11">
          <a:extLst>
            <a:ext uri="{FF2B5EF4-FFF2-40B4-BE49-F238E27FC236}">
              <a16:creationId xmlns="" xmlns:a16="http://schemas.microsoft.com/office/drawing/2014/main" id="{2A05EE44-3ADF-4995-8489-DB100FBCD0C3}"/>
            </a:ext>
          </a:extLst>
        </xdr:cNvPr>
        <xdr:cNvSpPr>
          <a:spLocks noChangeArrowheads="1"/>
        </xdr:cNvSpPr>
      </xdr:nvSpPr>
      <xdr:spPr bwMode="auto">
        <a:xfrm>
          <a:off x="15373350" y="8277225"/>
          <a:ext cx="552450" cy="32385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27</xdr:row>
      <xdr:rowOff>161925</xdr:rowOff>
    </xdr:from>
    <xdr:to>
      <xdr:col>11</xdr:col>
      <xdr:colOff>247650</xdr:colOff>
      <xdr:row>28</xdr:row>
      <xdr:rowOff>76200</xdr:rowOff>
    </xdr:to>
    <xdr:sp macro="" textlink="">
      <xdr:nvSpPr>
        <xdr:cNvPr id="52942" name="Elipse 11">
          <a:extLst>
            <a:ext uri="{FF2B5EF4-FFF2-40B4-BE49-F238E27FC236}">
              <a16:creationId xmlns="" xmlns:a16="http://schemas.microsoft.com/office/drawing/2014/main" id="{E72EF9C5-EF62-4DE5-98BB-6A0337F1FA3F}"/>
            </a:ext>
          </a:extLst>
        </xdr:cNvPr>
        <xdr:cNvSpPr>
          <a:spLocks noChangeArrowheads="1"/>
        </xdr:cNvSpPr>
      </xdr:nvSpPr>
      <xdr:spPr bwMode="auto">
        <a:xfrm>
          <a:off x="3495675" y="7743825"/>
          <a:ext cx="542925" cy="333375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314325</xdr:colOff>
      <xdr:row>28</xdr:row>
      <xdr:rowOff>219075</xdr:rowOff>
    </xdr:from>
    <xdr:to>
      <xdr:col>11</xdr:col>
      <xdr:colOff>228600</xdr:colOff>
      <xdr:row>30</xdr:row>
      <xdr:rowOff>38100</xdr:rowOff>
    </xdr:to>
    <xdr:sp macro="" textlink="">
      <xdr:nvSpPr>
        <xdr:cNvPr id="52943" name="Elipse 11">
          <a:extLst>
            <a:ext uri="{FF2B5EF4-FFF2-40B4-BE49-F238E27FC236}">
              <a16:creationId xmlns="" xmlns:a16="http://schemas.microsoft.com/office/drawing/2014/main" id="{EF6E2AA9-DADA-4EBA-ADA9-BBAFC4913925}"/>
            </a:ext>
          </a:extLst>
        </xdr:cNvPr>
        <xdr:cNvSpPr>
          <a:spLocks noChangeArrowheads="1"/>
        </xdr:cNvSpPr>
      </xdr:nvSpPr>
      <xdr:spPr bwMode="auto">
        <a:xfrm>
          <a:off x="3467100" y="8220075"/>
          <a:ext cx="552450" cy="314325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76200</xdr:colOff>
      <xdr:row>27</xdr:row>
      <xdr:rowOff>76200</xdr:rowOff>
    </xdr:from>
    <xdr:to>
      <xdr:col>28</xdr:col>
      <xdr:colOff>114300</xdr:colOff>
      <xdr:row>27</xdr:row>
      <xdr:rowOff>400050</xdr:rowOff>
    </xdr:to>
    <xdr:sp macro="" textlink="">
      <xdr:nvSpPr>
        <xdr:cNvPr id="52944" name="Elipse 11">
          <a:extLst>
            <a:ext uri="{FF2B5EF4-FFF2-40B4-BE49-F238E27FC236}">
              <a16:creationId xmlns="" xmlns:a16="http://schemas.microsoft.com/office/drawing/2014/main" id="{5A4973D5-A5D1-4CB9-888F-35EBB972BE21}"/>
            </a:ext>
          </a:extLst>
        </xdr:cNvPr>
        <xdr:cNvSpPr>
          <a:spLocks noChangeArrowheads="1"/>
        </xdr:cNvSpPr>
      </xdr:nvSpPr>
      <xdr:spPr bwMode="auto">
        <a:xfrm>
          <a:off x="10553700" y="7658100"/>
          <a:ext cx="533400" cy="32385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133350</xdr:colOff>
      <xdr:row>9</xdr:row>
      <xdr:rowOff>57150</xdr:rowOff>
    </xdr:from>
    <xdr:to>
      <xdr:col>11</xdr:col>
      <xdr:colOff>19050</xdr:colOff>
      <xdr:row>11</xdr:row>
      <xdr:rowOff>66675</xdr:rowOff>
    </xdr:to>
    <xdr:sp macro="" textlink="">
      <xdr:nvSpPr>
        <xdr:cNvPr id="52945" name="Elipse 2">
          <a:extLst>
            <a:ext uri="{FF2B5EF4-FFF2-40B4-BE49-F238E27FC236}">
              <a16:creationId xmlns="" xmlns:a16="http://schemas.microsoft.com/office/drawing/2014/main" id="{27EED6C4-A706-453E-939B-C2A5B69E895A}"/>
            </a:ext>
          </a:extLst>
        </xdr:cNvPr>
        <xdr:cNvSpPr>
          <a:spLocks noChangeArrowheads="1"/>
        </xdr:cNvSpPr>
      </xdr:nvSpPr>
      <xdr:spPr bwMode="auto">
        <a:xfrm>
          <a:off x="3286125" y="3162300"/>
          <a:ext cx="523875" cy="6096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323850</xdr:colOff>
      <xdr:row>5</xdr:row>
      <xdr:rowOff>171450</xdr:rowOff>
    </xdr:from>
    <xdr:to>
      <xdr:col>15</xdr:col>
      <xdr:colOff>47625</xdr:colOff>
      <xdr:row>7</xdr:row>
      <xdr:rowOff>57150</xdr:rowOff>
    </xdr:to>
    <xdr:sp macro="" textlink="">
      <xdr:nvSpPr>
        <xdr:cNvPr id="52946" name="Elipse 4">
          <a:extLst>
            <a:ext uri="{FF2B5EF4-FFF2-40B4-BE49-F238E27FC236}">
              <a16:creationId xmlns="" xmlns:a16="http://schemas.microsoft.com/office/drawing/2014/main" id="{21C73744-F88F-47ED-AEEF-7B58698DDCF6}"/>
            </a:ext>
          </a:extLst>
        </xdr:cNvPr>
        <xdr:cNvSpPr>
          <a:spLocks noChangeArrowheads="1"/>
        </xdr:cNvSpPr>
      </xdr:nvSpPr>
      <xdr:spPr bwMode="auto">
        <a:xfrm>
          <a:off x="5029200" y="2076450"/>
          <a:ext cx="581025" cy="5334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xxx.xxx@xxxx.gov.co" TargetMode="External"/><Relationship Id="rId18" Type="http://schemas.openxmlformats.org/officeDocument/2006/relationships/hyperlink" Target="mailto:xxx.xxx@xxxx.gov.co" TargetMode="External"/><Relationship Id="rId26" Type="http://schemas.openxmlformats.org/officeDocument/2006/relationships/hyperlink" Target="mailto:xxx.xxx@xxxx.gov.co" TargetMode="External"/><Relationship Id="rId39" Type="http://schemas.openxmlformats.org/officeDocument/2006/relationships/hyperlink" Target="mailto:xxx.xxx@xxxx.gov.co" TargetMode="External"/><Relationship Id="rId21" Type="http://schemas.openxmlformats.org/officeDocument/2006/relationships/hyperlink" Target="mailto:xxx.xxx@xxxx.gov.co" TargetMode="External"/><Relationship Id="rId34" Type="http://schemas.openxmlformats.org/officeDocument/2006/relationships/hyperlink" Target="mailto:xxx.xxx@xxxx.gov.co" TargetMode="External"/><Relationship Id="rId42" Type="http://schemas.openxmlformats.org/officeDocument/2006/relationships/hyperlink" Target="mailto:xxx.xxx@xxxx.gov.co" TargetMode="External"/><Relationship Id="rId47" Type="http://schemas.openxmlformats.org/officeDocument/2006/relationships/hyperlink" Target="mailto:xxx.xxx@xxxx.gov.co" TargetMode="External"/><Relationship Id="rId50" Type="http://schemas.openxmlformats.org/officeDocument/2006/relationships/hyperlink" Target="mailto:xxx.xxx@xxxx.gov.co" TargetMode="External"/><Relationship Id="rId7" Type="http://schemas.openxmlformats.org/officeDocument/2006/relationships/hyperlink" Target="mailto:xxx.xxx@xxxx.gov.co" TargetMode="External"/><Relationship Id="rId2" Type="http://schemas.openxmlformats.org/officeDocument/2006/relationships/hyperlink" Target="mailto:xxxx@xxxxxx.gov.co" TargetMode="External"/><Relationship Id="rId16" Type="http://schemas.openxmlformats.org/officeDocument/2006/relationships/hyperlink" Target="mailto:xxx.xxx@xxxx.gov.co" TargetMode="External"/><Relationship Id="rId29" Type="http://schemas.openxmlformats.org/officeDocument/2006/relationships/hyperlink" Target="mailto:xxx.xxx@xxxx.gov.co" TargetMode="External"/><Relationship Id="rId11" Type="http://schemas.openxmlformats.org/officeDocument/2006/relationships/hyperlink" Target="mailto:xxx.xxx@xxxx.gov.co" TargetMode="External"/><Relationship Id="rId24" Type="http://schemas.openxmlformats.org/officeDocument/2006/relationships/hyperlink" Target="mailto:xxx.xxx@xxxx.gov.co" TargetMode="External"/><Relationship Id="rId32" Type="http://schemas.openxmlformats.org/officeDocument/2006/relationships/hyperlink" Target="mailto:xxx.xxx@xxxx.gov.co" TargetMode="External"/><Relationship Id="rId37" Type="http://schemas.openxmlformats.org/officeDocument/2006/relationships/hyperlink" Target="mailto:xxx.xxx@xxxx.gov.co" TargetMode="External"/><Relationship Id="rId40" Type="http://schemas.openxmlformats.org/officeDocument/2006/relationships/hyperlink" Target="mailto:xxx.xxx@xxxx.gov.co" TargetMode="External"/><Relationship Id="rId45" Type="http://schemas.openxmlformats.org/officeDocument/2006/relationships/hyperlink" Target="mailto:xxx.xxx@xxxx.gov.co" TargetMode="External"/><Relationship Id="rId53" Type="http://schemas.openxmlformats.org/officeDocument/2006/relationships/vmlDrawing" Target="../drawings/vmlDrawing4.vml"/><Relationship Id="rId5" Type="http://schemas.openxmlformats.org/officeDocument/2006/relationships/hyperlink" Target="mailto:xxx.xxx@xxxx.gov.co" TargetMode="External"/><Relationship Id="rId10" Type="http://schemas.openxmlformats.org/officeDocument/2006/relationships/hyperlink" Target="mailto:xxx.xxx@xxxx.gov.co" TargetMode="External"/><Relationship Id="rId19" Type="http://schemas.openxmlformats.org/officeDocument/2006/relationships/hyperlink" Target="mailto:xxx.xxx@xxxx.gov.co" TargetMode="External"/><Relationship Id="rId31" Type="http://schemas.openxmlformats.org/officeDocument/2006/relationships/hyperlink" Target="mailto:xxx.xxx@xxxx.gov.co" TargetMode="External"/><Relationship Id="rId44" Type="http://schemas.openxmlformats.org/officeDocument/2006/relationships/hyperlink" Target="mailto:xxx.xxx@xxxx.gov.co" TargetMode="External"/><Relationship Id="rId52" Type="http://schemas.openxmlformats.org/officeDocument/2006/relationships/printerSettings" Target="../printerSettings/printerSettings3.bin"/><Relationship Id="rId4" Type="http://schemas.openxmlformats.org/officeDocument/2006/relationships/hyperlink" Target="mailto:xxx.xxx@xxxx.gov.co" TargetMode="External"/><Relationship Id="rId9" Type="http://schemas.openxmlformats.org/officeDocument/2006/relationships/hyperlink" Target="mailto:xxx.xxx@xxxx.gov.co" TargetMode="External"/><Relationship Id="rId14" Type="http://schemas.openxmlformats.org/officeDocument/2006/relationships/hyperlink" Target="mailto:xxx.xxx@xxxx.gov.co" TargetMode="External"/><Relationship Id="rId22" Type="http://schemas.openxmlformats.org/officeDocument/2006/relationships/hyperlink" Target="mailto:xxx.xxx@xxxx.gov.co" TargetMode="External"/><Relationship Id="rId27" Type="http://schemas.openxmlformats.org/officeDocument/2006/relationships/hyperlink" Target="mailto:xxx.xxx@xxxx.gov.co" TargetMode="External"/><Relationship Id="rId30" Type="http://schemas.openxmlformats.org/officeDocument/2006/relationships/hyperlink" Target="mailto:xxx.xxx@xxxx.gov.co" TargetMode="External"/><Relationship Id="rId35" Type="http://schemas.openxmlformats.org/officeDocument/2006/relationships/hyperlink" Target="mailto:xxx.xxx@xxxx.gov.co" TargetMode="External"/><Relationship Id="rId43" Type="http://schemas.openxmlformats.org/officeDocument/2006/relationships/hyperlink" Target="mailto:xxx.xxx@xxxx.gov.co" TargetMode="External"/><Relationship Id="rId48" Type="http://schemas.openxmlformats.org/officeDocument/2006/relationships/hyperlink" Target="mailto:xxx.xxx@xxxx.gov.co" TargetMode="External"/><Relationship Id="rId8" Type="http://schemas.openxmlformats.org/officeDocument/2006/relationships/hyperlink" Target="mailto:xxx.xxx@xxxx.gov.co" TargetMode="External"/><Relationship Id="rId51" Type="http://schemas.openxmlformats.org/officeDocument/2006/relationships/hyperlink" Target="mailto:xxx.xxx@xxxx.gov.co" TargetMode="External"/><Relationship Id="rId3" Type="http://schemas.openxmlformats.org/officeDocument/2006/relationships/hyperlink" Target="mailto:xxx.xxx@xxxx.gov.co" TargetMode="External"/><Relationship Id="rId12" Type="http://schemas.openxmlformats.org/officeDocument/2006/relationships/hyperlink" Target="mailto:xxx.xxx@xxxx.gov.co" TargetMode="External"/><Relationship Id="rId17" Type="http://schemas.openxmlformats.org/officeDocument/2006/relationships/hyperlink" Target="mailto:xxx.xxx@xxxx.gov.co" TargetMode="External"/><Relationship Id="rId25" Type="http://schemas.openxmlformats.org/officeDocument/2006/relationships/hyperlink" Target="mailto:xxx.xxx@xxxx.gov.co" TargetMode="External"/><Relationship Id="rId33" Type="http://schemas.openxmlformats.org/officeDocument/2006/relationships/hyperlink" Target="mailto:xxx.xxx@xxxx.gov.co" TargetMode="External"/><Relationship Id="rId38" Type="http://schemas.openxmlformats.org/officeDocument/2006/relationships/hyperlink" Target="mailto:xxx.xxx@xxxx.gov.co" TargetMode="External"/><Relationship Id="rId46" Type="http://schemas.openxmlformats.org/officeDocument/2006/relationships/hyperlink" Target="mailto:xxx.xxx@xxxx.gov.co" TargetMode="External"/><Relationship Id="rId20" Type="http://schemas.openxmlformats.org/officeDocument/2006/relationships/hyperlink" Target="mailto:xxx.xxx@xxxx.gov.co" TargetMode="External"/><Relationship Id="rId41" Type="http://schemas.openxmlformats.org/officeDocument/2006/relationships/hyperlink" Target="mailto:xxx.xxx@xxxx.gov.co" TargetMode="External"/><Relationship Id="rId1" Type="http://schemas.openxmlformats.org/officeDocument/2006/relationships/hyperlink" Target="mailto:xxx.xxx@xxxx.gov.co" TargetMode="External"/><Relationship Id="rId6" Type="http://schemas.openxmlformats.org/officeDocument/2006/relationships/hyperlink" Target="mailto:xxx.xxx@xxxx.gov.co" TargetMode="External"/><Relationship Id="rId15" Type="http://schemas.openxmlformats.org/officeDocument/2006/relationships/hyperlink" Target="mailto:xxx.xxx@xxxx.gov.co" TargetMode="External"/><Relationship Id="rId23" Type="http://schemas.openxmlformats.org/officeDocument/2006/relationships/hyperlink" Target="mailto:xxx.xxx@xxxx.gov.co" TargetMode="External"/><Relationship Id="rId28" Type="http://schemas.openxmlformats.org/officeDocument/2006/relationships/hyperlink" Target="mailto:xxx.xxx@xxxx.gov.co" TargetMode="External"/><Relationship Id="rId36" Type="http://schemas.openxmlformats.org/officeDocument/2006/relationships/hyperlink" Target="mailto:xxx.xxx@xxxx.gov.co" TargetMode="External"/><Relationship Id="rId49" Type="http://schemas.openxmlformats.org/officeDocument/2006/relationships/hyperlink" Target="mailto:xxx.xxx@xxxx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1"/>
  <sheetViews>
    <sheetView showGridLines="0" tabSelected="1" view="pageLayout" zoomScale="50" zoomScaleNormal="68" zoomScaleSheetLayoutView="51" zoomScalePageLayoutView="50" workbookViewId="0">
      <selection activeCell="M36" sqref="M36:W36"/>
    </sheetView>
  </sheetViews>
  <sheetFormatPr baseColWidth="10" defaultRowHeight="12.75" x14ac:dyDescent="0.2"/>
  <cols>
    <col min="1" max="1" width="0.140625" customWidth="1"/>
    <col min="2" max="2" width="7" customWidth="1"/>
    <col min="3" max="4" width="4.7109375" customWidth="1"/>
    <col min="5" max="5" width="8.28515625" customWidth="1"/>
    <col min="6" max="6" width="4.42578125" customWidth="1"/>
    <col min="7" max="7" width="5.42578125" customWidth="1"/>
    <col min="8" max="8" width="7.7109375" customWidth="1"/>
    <col min="9" max="10" width="4.85546875" customWidth="1"/>
    <col min="11" max="11" width="4.7109375" customWidth="1"/>
    <col min="12" max="12" width="6.42578125" customWidth="1"/>
    <col min="13" max="13" width="7.28515625" customWidth="1"/>
    <col min="14" max="14" width="7" customWidth="1"/>
    <col min="15" max="15" width="5.85546875" customWidth="1"/>
    <col min="16" max="16" width="8.28515625" customWidth="1"/>
    <col min="17" max="17" width="8" customWidth="1"/>
    <col min="18" max="18" width="6" customWidth="1"/>
    <col min="19" max="19" width="8.85546875" customWidth="1"/>
    <col min="20" max="20" width="7.28515625" customWidth="1"/>
    <col min="21" max="21" width="5.7109375" customWidth="1"/>
    <col min="22" max="22" width="4.85546875" customWidth="1"/>
    <col min="23" max="23" width="6.5703125" customWidth="1"/>
    <col min="24" max="24" width="6.7109375" customWidth="1"/>
    <col min="25" max="25" width="7" customWidth="1"/>
    <col min="26" max="26" width="4.42578125" customWidth="1"/>
    <col min="27" max="28" width="3.7109375" customWidth="1"/>
    <col min="29" max="29" width="5.42578125" customWidth="1"/>
    <col min="30" max="30" width="11" customWidth="1"/>
    <col min="31" max="31" width="10.28515625" customWidth="1"/>
    <col min="32" max="32" width="7.5703125" customWidth="1"/>
    <col min="33" max="33" width="7" customWidth="1"/>
    <col min="34" max="34" width="6.140625" customWidth="1"/>
    <col min="35" max="35" width="0.85546875" customWidth="1"/>
    <col min="36" max="36" width="6.5703125" customWidth="1"/>
    <col min="37" max="37" width="3.7109375" customWidth="1"/>
    <col min="38" max="38" width="7.28515625" customWidth="1"/>
    <col min="39" max="39" width="4.85546875" customWidth="1"/>
    <col min="40" max="40" width="6.140625" customWidth="1"/>
    <col min="41" max="41" width="6.85546875" customWidth="1"/>
    <col min="42" max="42" width="5.42578125" customWidth="1"/>
    <col min="43" max="43" width="3.7109375" customWidth="1"/>
    <col min="44" max="44" width="4.5703125" customWidth="1"/>
    <col min="45" max="45" width="4.7109375" customWidth="1"/>
    <col min="46" max="46" width="4.42578125" customWidth="1"/>
    <col min="47" max="47" width="4.28515625" customWidth="1"/>
  </cols>
  <sheetData>
    <row r="1" spans="1:47" ht="13.5" thickBot="1" x14ac:dyDescent="0.25"/>
    <row r="2" spans="1:47" ht="17.25" customHeight="1" x14ac:dyDescent="0.2">
      <c r="A2" s="1"/>
      <c r="B2" s="226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8"/>
    </row>
    <row r="3" spans="1:47" ht="39.75" customHeight="1" x14ac:dyDescent="0.6">
      <c r="A3" s="1"/>
      <c r="B3" s="229"/>
      <c r="C3" s="1"/>
      <c r="D3" s="1"/>
      <c r="E3" s="1"/>
      <c r="F3" s="1"/>
      <c r="G3" s="1"/>
      <c r="H3" s="1"/>
      <c r="I3" s="1"/>
      <c r="J3" s="193"/>
      <c r="K3" s="193"/>
      <c r="L3" s="193"/>
      <c r="M3" s="193"/>
      <c r="N3" s="193"/>
      <c r="O3" s="460" t="s">
        <v>2</v>
      </c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1"/>
      <c r="AH3" s="1"/>
      <c r="AI3" s="1"/>
      <c r="AJ3" s="1"/>
      <c r="AK3" s="1"/>
      <c r="AL3" s="194"/>
      <c r="AM3" s="194"/>
      <c r="AN3" s="194"/>
      <c r="AO3" s="194"/>
      <c r="AP3" s="194"/>
      <c r="AQ3" s="194"/>
      <c r="AR3" s="194"/>
      <c r="AS3" s="194"/>
      <c r="AT3" s="194"/>
      <c r="AU3" s="230"/>
    </row>
    <row r="4" spans="1:47" ht="39.75" customHeight="1" x14ac:dyDescent="0.6">
      <c r="A4" s="1"/>
      <c r="B4" s="229"/>
      <c r="C4" s="1"/>
      <c r="D4" s="1"/>
      <c r="E4" s="1"/>
      <c r="F4" s="1"/>
      <c r="G4" s="1"/>
      <c r="H4" s="1"/>
      <c r="I4" s="1"/>
      <c r="J4" s="193"/>
      <c r="K4" s="193"/>
      <c r="L4" s="193"/>
      <c r="M4" s="193"/>
      <c r="N4" s="193"/>
      <c r="O4" s="460" t="s">
        <v>9</v>
      </c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193"/>
      <c r="AG4" s="1"/>
      <c r="AH4" s="1"/>
      <c r="AI4" s="1"/>
      <c r="AJ4" s="1"/>
      <c r="AK4" s="1"/>
      <c r="AL4" s="194"/>
      <c r="AM4" s="194"/>
      <c r="AN4" s="194"/>
      <c r="AO4" s="194"/>
      <c r="AP4" s="194"/>
      <c r="AQ4" s="194"/>
      <c r="AR4" s="194"/>
      <c r="AS4" s="194"/>
      <c r="AT4" s="194"/>
      <c r="AU4" s="230"/>
    </row>
    <row r="5" spans="1:47" s="1" customFormat="1" ht="39.75" customHeight="1" x14ac:dyDescent="0.3">
      <c r="B5" s="231"/>
      <c r="J5" s="7"/>
      <c r="K5" s="7"/>
      <c r="L5" s="7"/>
      <c r="M5" s="7"/>
      <c r="N5" s="7"/>
      <c r="O5" s="7"/>
      <c r="S5" s="422" t="s">
        <v>132</v>
      </c>
      <c r="T5" s="423"/>
      <c r="U5" s="423"/>
      <c r="V5" s="423"/>
      <c r="W5" s="423"/>
      <c r="X5" s="423"/>
      <c r="Y5" s="424"/>
      <c r="Z5" s="461">
        <f ca="1">TODAY()</f>
        <v>44112</v>
      </c>
      <c r="AA5" s="461"/>
      <c r="AB5" s="461"/>
      <c r="AC5" s="461"/>
      <c r="AD5" s="461"/>
      <c r="AF5" s="9"/>
      <c r="AL5" s="195"/>
      <c r="AM5" s="195"/>
      <c r="AN5" s="194"/>
      <c r="AO5" s="194"/>
      <c r="AP5" s="194"/>
      <c r="AQ5" s="194"/>
      <c r="AR5" s="194"/>
      <c r="AS5" s="194"/>
      <c r="AT5" s="194"/>
      <c r="AU5" s="232"/>
    </row>
    <row r="6" spans="1:47" s="1" customFormat="1" ht="21.75" customHeight="1" x14ac:dyDescent="0.3">
      <c r="B6" s="231"/>
      <c r="C6" s="8"/>
      <c r="D6" s="8"/>
      <c r="E6" s="8"/>
      <c r="F6" s="7"/>
      <c r="G6" s="7"/>
      <c r="H6" s="61"/>
      <c r="I6" s="7"/>
      <c r="J6" s="7"/>
      <c r="K6" s="7"/>
      <c r="L6" s="7"/>
      <c r="M6" s="7"/>
      <c r="N6" s="7"/>
      <c r="O6" s="7"/>
      <c r="P6" s="192"/>
      <c r="Q6" s="192"/>
      <c r="R6" s="192"/>
      <c r="S6" s="192"/>
      <c r="T6" s="1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7"/>
      <c r="AM6" s="7"/>
      <c r="AN6" s="7"/>
      <c r="AO6" s="9"/>
      <c r="AP6" s="10"/>
      <c r="AQ6" s="9"/>
      <c r="AR6" s="9"/>
      <c r="AS6" s="9"/>
      <c r="AT6" s="8"/>
      <c r="AU6" s="232"/>
    </row>
    <row r="7" spans="1:47" ht="29.25" customHeight="1" x14ac:dyDescent="0.3">
      <c r="A7" s="1"/>
      <c r="B7" s="229"/>
      <c r="C7" s="7"/>
      <c r="D7" s="7"/>
      <c r="E7" s="7"/>
      <c r="F7" s="7"/>
      <c r="G7" s="7"/>
      <c r="H7" s="7"/>
      <c r="I7" s="7"/>
      <c r="J7" s="7"/>
      <c r="K7" s="7"/>
      <c r="L7" s="131" t="s">
        <v>1</v>
      </c>
      <c r="M7" s="1"/>
      <c r="N7" s="37"/>
      <c r="O7" s="37"/>
      <c r="P7" s="37"/>
      <c r="Q7" s="37"/>
      <c r="R7" s="37"/>
      <c r="S7" s="131" t="s">
        <v>0</v>
      </c>
      <c r="T7" s="1"/>
      <c r="U7" s="60"/>
      <c r="V7" s="60"/>
      <c r="W7" s="60"/>
      <c r="X7" s="132" t="s">
        <v>13</v>
      </c>
      <c r="Y7" s="60"/>
      <c r="Z7" s="60"/>
      <c r="AA7" s="1"/>
      <c r="AB7" s="60"/>
      <c r="AC7" s="37"/>
      <c r="AD7" s="60"/>
      <c r="AE7" s="60"/>
      <c r="AF7" s="12"/>
      <c r="AG7" s="7"/>
      <c r="AH7" s="7"/>
      <c r="AI7" s="12"/>
      <c r="AJ7" s="51" t="s">
        <v>131</v>
      </c>
      <c r="AK7" s="12"/>
      <c r="AL7" s="13"/>
      <c r="AM7" s="7"/>
      <c r="AN7" s="12"/>
      <c r="AO7" s="7"/>
      <c r="AP7" s="2"/>
      <c r="AQ7" s="12"/>
      <c r="AR7" s="14"/>
      <c r="AS7" s="7"/>
      <c r="AT7" s="13"/>
      <c r="AU7" s="230"/>
    </row>
    <row r="8" spans="1:47" ht="12" customHeight="1" thickBot="1" x14ac:dyDescent="0.25">
      <c r="A8" s="1"/>
      <c r="B8" s="229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230"/>
    </row>
    <row r="9" spans="1:47" ht="31.5" customHeight="1" thickTop="1" thickBot="1" x14ac:dyDescent="0.45">
      <c r="A9" s="1"/>
      <c r="B9" s="364" t="s">
        <v>16</v>
      </c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5"/>
      <c r="AU9" s="408"/>
    </row>
    <row r="10" spans="1:47" ht="9" customHeight="1" thickTop="1" x14ac:dyDescent="0.2">
      <c r="A10" s="1"/>
      <c r="B10" s="23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234"/>
    </row>
    <row r="11" spans="1:47" ht="38.25" customHeight="1" x14ac:dyDescent="0.6">
      <c r="A11" s="1"/>
      <c r="B11" s="235" t="s">
        <v>134</v>
      </c>
      <c r="C11" s="90"/>
      <c r="D11" s="50"/>
      <c r="E11" s="50"/>
      <c r="F11" s="50"/>
      <c r="G11" s="50"/>
      <c r="H11" s="50"/>
      <c r="I11" s="50"/>
      <c r="J11" s="63" t="s">
        <v>67</v>
      </c>
      <c r="K11" s="50"/>
      <c r="L11" s="18" t="s">
        <v>68</v>
      </c>
      <c r="M11" s="50"/>
      <c r="N11" s="50" t="s">
        <v>7</v>
      </c>
      <c r="O11" s="50"/>
      <c r="P11" s="50" t="s">
        <v>77</v>
      </c>
      <c r="Q11" s="50"/>
      <c r="R11" s="59"/>
      <c r="S11" s="59"/>
      <c r="T11" s="59"/>
      <c r="U11" s="59"/>
      <c r="V11" s="59"/>
      <c r="W11" s="59"/>
      <c r="X11" s="59"/>
      <c r="Y11" s="50"/>
      <c r="Z11" s="50"/>
      <c r="AA11" s="50"/>
      <c r="AB11" s="50"/>
      <c r="AC11" s="50"/>
      <c r="AD11" s="50" t="s">
        <v>78</v>
      </c>
      <c r="AE11" s="7"/>
      <c r="AF11" s="16"/>
      <c r="AG11" s="462">
        <f>+Auxiliar!D9</f>
        <v>14123456</v>
      </c>
      <c r="AH11" s="463"/>
      <c r="AI11" s="463"/>
      <c r="AJ11" s="463"/>
      <c r="AK11" s="463"/>
      <c r="AL11" s="463"/>
      <c r="AM11" s="463"/>
      <c r="AN11" s="463"/>
      <c r="AO11" s="463"/>
      <c r="AP11" s="463"/>
      <c r="AQ11" s="463"/>
      <c r="AR11" s="463"/>
      <c r="AS11" s="463"/>
      <c r="AT11" s="463"/>
      <c r="AU11" s="464"/>
    </row>
    <row r="12" spans="1:47" ht="13.5" customHeight="1" x14ac:dyDescent="0.25">
      <c r="A12" s="1"/>
      <c r="B12" s="23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237"/>
    </row>
    <row r="13" spans="1:47" ht="20.100000000000001" customHeight="1" x14ac:dyDescent="0.3">
      <c r="A13" s="1"/>
      <c r="B13" s="238" t="s">
        <v>79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 t="s">
        <v>80</v>
      </c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 t="s">
        <v>54</v>
      </c>
      <c r="AC13" s="51"/>
      <c r="AD13" s="50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237"/>
    </row>
    <row r="14" spans="1:47" ht="10.5" customHeight="1" x14ac:dyDescent="0.25">
      <c r="A14" s="1"/>
      <c r="B14" s="236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8"/>
      <c r="O14" s="57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8"/>
      <c r="AB14" s="57"/>
      <c r="AC14" s="50"/>
      <c r="AD14" s="50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237"/>
    </row>
    <row r="15" spans="1:47" ht="35.25" customHeight="1" x14ac:dyDescent="0.55000000000000004">
      <c r="A15" s="1"/>
      <c r="B15" s="465" t="str">
        <f>+Auxiliar!E8</f>
        <v>PINTO</v>
      </c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7"/>
      <c r="O15" s="468" t="str">
        <f>+Auxiliar!F8</f>
        <v>CASAS</v>
      </c>
      <c r="P15" s="466"/>
      <c r="Q15" s="466"/>
      <c r="R15" s="466"/>
      <c r="S15" s="466"/>
      <c r="T15" s="466"/>
      <c r="U15" s="466"/>
      <c r="V15" s="466"/>
      <c r="W15" s="466"/>
      <c r="X15" s="466"/>
      <c r="Y15" s="466"/>
      <c r="Z15" s="466"/>
      <c r="AA15" s="467"/>
      <c r="AB15" s="469" t="str">
        <f>+Auxiliar!C8</f>
        <v>JOSE MARIA</v>
      </c>
      <c r="AC15" s="466"/>
      <c r="AD15" s="466"/>
      <c r="AE15" s="466"/>
      <c r="AF15" s="466"/>
      <c r="AG15" s="466"/>
      <c r="AH15" s="466"/>
      <c r="AI15" s="466"/>
      <c r="AJ15" s="466"/>
      <c r="AK15" s="466"/>
      <c r="AL15" s="466"/>
      <c r="AM15" s="466"/>
      <c r="AN15" s="466"/>
      <c r="AO15" s="466"/>
      <c r="AP15" s="466"/>
      <c r="AQ15" s="466"/>
      <c r="AR15" s="466"/>
      <c r="AS15" s="466"/>
      <c r="AT15" s="466"/>
      <c r="AU15" s="470"/>
    </row>
    <row r="16" spans="1:47" ht="20.100000000000001" customHeight="1" x14ac:dyDescent="0.2">
      <c r="A16" s="1"/>
      <c r="B16" s="23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237"/>
    </row>
    <row r="17" spans="1:47" s="38" customFormat="1" ht="20.100000000000001" customHeight="1" x14ac:dyDescent="0.3">
      <c r="A17" s="86"/>
      <c r="B17" s="238" t="s">
        <v>81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 t="s">
        <v>83</v>
      </c>
      <c r="Q17" s="51"/>
      <c r="R17" s="51"/>
      <c r="S17" s="51"/>
      <c r="T17" s="51"/>
      <c r="U17" s="51"/>
      <c r="V17" s="51"/>
      <c r="W17" s="51"/>
      <c r="X17" s="51"/>
      <c r="Y17" s="51" t="s">
        <v>84</v>
      </c>
      <c r="Z17" s="51"/>
      <c r="AA17" s="51"/>
      <c r="AB17" s="51"/>
      <c r="AC17" s="51"/>
      <c r="AD17" s="51"/>
      <c r="AE17" s="51" t="s">
        <v>85</v>
      </c>
      <c r="AF17" s="51"/>
      <c r="AG17" s="51"/>
      <c r="AH17" s="51"/>
      <c r="AI17" s="51"/>
      <c r="AJ17" s="51" t="s">
        <v>86</v>
      </c>
      <c r="AK17" s="51"/>
      <c r="AL17" s="51"/>
      <c r="AM17" s="51"/>
      <c r="AN17" s="51"/>
      <c r="AO17" s="37"/>
      <c r="AP17" s="37"/>
      <c r="AQ17" s="37"/>
      <c r="AR17" s="37"/>
      <c r="AS17" s="37"/>
      <c r="AT17" s="37"/>
      <c r="AU17" s="240"/>
    </row>
    <row r="18" spans="1:47" ht="21" customHeight="1" x14ac:dyDescent="0.35">
      <c r="A18" s="1"/>
      <c r="B18" s="459" t="str">
        <f>+Ejemplo!I7</f>
        <v>xxxxx</v>
      </c>
      <c r="C18" s="450"/>
      <c r="D18" s="450"/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1"/>
      <c r="P18" s="449" t="str">
        <f>+Ejemplo!J7</f>
        <v>Bogotá</v>
      </c>
      <c r="Q18" s="450"/>
      <c r="R18" s="450"/>
      <c r="S18" s="450"/>
      <c r="T18" s="450"/>
      <c r="U18" s="450"/>
      <c r="V18" s="450"/>
      <c r="W18" s="450"/>
      <c r="X18" s="451"/>
      <c r="Y18" s="449" t="str">
        <f>+Ejemplo!K7</f>
        <v>xxxxxxx</v>
      </c>
      <c r="Z18" s="450"/>
      <c r="AA18" s="450"/>
      <c r="AB18" s="450"/>
      <c r="AC18" s="450"/>
      <c r="AD18" s="451"/>
      <c r="AE18" s="449" t="str">
        <f>+Ejemplo!L7</f>
        <v>xxxxxxx</v>
      </c>
      <c r="AF18" s="450"/>
      <c r="AG18" s="450"/>
      <c r="AH18" s="450"/>
      <c r="AI18" s="451"/>
      <c r="AJ18" s="449" t="str">
        <f>+Ejemplo!M7</f>
        <v>xxxx@xxxxxx.gov.co</v>
      </c>
      <c r="AK18" s="450"/>
      <c r="AL18" s="450"/>
      <c r="AM18" s="450"/>
      <c r="AN18" s="450"/>
      <c r="AO18" s="450"/>
      <c r="AP18" s="450"/>
      <c r="AQ18" s="450"/>
      <c r="AR18" s="450"/>
      <c r="AS18" s="450"/>
      <c r="AT18" s="450"/>
      <c r="AU18" s="452"/>
    </row>
    <row r="19" spans="1:47" ht="9.75" customHeight="1" x14ac:dyDescent="0.2">
      <c r="A19" s="1"/>
      <c r="B19" s="23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237"/>
    </row>
    <row r="20" spans="1:47" ht="13.5" customHeight="1" x14ac:dyDescent="0.2">
      <c r="A20" s="1"/>
      <c r="B20" s="23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448" t="str">
        <f>Auxiliar!C5</f>
        <v>NOMBRE DE MI ENTIDAD NOMINADORA</v>
      </c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8"/>
      <c r="AL20" s="448"/>
      <c r="AM20" s="448"/>
      <c r="AN20" s="448"/>
      <c r="AO20" s="448"/>
      <c r="AP20" s="448"/>
      <c r="AQ20" s="448"/>
      <c r="AR20" s="448"/>
      <c r="AS20" s="448"/>
      <c r="AT20" s="16"/>
      <c r="AU20" s="237"/>
    </row>
    <row r="21" spans="1:47" ht="27" customHeight="1" x14ac:dyDescent="0.4">
      <c r="A21" s="1"/>
      <c r="B21" s="241" t="s">
        <v>82</v>
      </c>
      <c r="C21" s="16"/>
      <c r="D21" s="16"/>
      <c r="E21" s="16"/>
      <c r="F21" s="16"/>
      <c r="G21" s="16"/>
      <c r="H21" s="16"/>
      <c r="I21" s="16"/>
      <c r="J21" s="1"/>
      <c r="K21" s="16"/>
      <c r="L21" s="16"/>
      <c r="M21" s="16"/>
      <c r="N21" s="16"/>
      <c r="O21" s="16"/>
      <c r="P21" s="448"/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8"/>
      <c r="AH21" s="448"/>
      <c r="AI21" s="448"/>
      <c r="AJ21" s="448"/>
      <c r="AK21" s="448"/>
      <c r="AL21" s="448"/>
      <c r="AM21" s="448"/>
      <c r="AN21" s="448"/>
      <c r="AO21" s="448"/>
      <c r="AP21" s="448"/>
      <c r="AQ21" s="448"/>
      <c r="AR21" s="448"/>
      <c r="AS21" s="448"/>
      <c r="AT21" s="16"/>
      <c r="AU21" s="237"/>
    </row>
    <row r="22" spans="1:47" ht="6.75" customHeight="1" thickBot="1" x14ac:dyDescent="0.25">
      <c r="A22" s="1"/>
      <c r="B22" s="2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243"/>
    </row>
    <row r="23" spans="1:47" ht="9.75" customHeight="1" thickTop="1" thickBot="1" x14ac:dyDescent="0.25">
      <c r="A23" s="1"/>
      <c r="B23" s="23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237"/>
    </row>
    <row r="24" spans="1:47" ht="37.5" customHeight="1" thickTop="1" thickBot="1" x14ac:dyDescent="0.45">
      <c r="A24" s="1"/>
      <c r="B24" s="364" t="s">
        <v>69</v>
      </c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5"/>
      <c r="AO24" s="365"/>
      <c r="AP24" s="365"/>
      <c r="AQ24" s="365"/>
      <c r="AR24" s="365"/>
      <c r="AS24" s="365"/>
      <c r="AT24" s="365"/>
      <c r="AU24" s="408"/>
    </row>
    <row r="25" spans="1:47" ht="9.75" customHeight="1" thickTop="1" thickBot="1" x14ac:dyDescent="0.25">
      <c r="A25" s="1"/>
      <c r="B25" s="23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244"/>
    </row>
    <row r="26" spans="1:47" ht="33" customHeight="1" thickTop="1" thickBot="1" x14ac:dyDescent="0.45">
      <c r="A26" s="1"/>
      <c r="B26" s="453" t="s">
        <v>19</v>
      </c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5"/>
      <c r="AD26" s="1"/>
      <c r="AE26" s="456" t="s">
        <v>20</v>
      </c>
      <c r="AF26" s="457"/>
      <c r="AG26" s="457"/>
      <c r="AH26" s="457"/>
      <c r="AI26" s="457"/>
      <c r="AJ26" s="457"/>
      <c r="AK26" s="457"/>
      <c r="AL26" s="457"/>
      <c r="AM26" s="457"/>
      <c r="AN26" s="457"/>
      <c r="AO26" s="457"/>
      <c r="AP26" s="457"/>
      <c r="AQ26" s="457"/>
      <c r="AR26" s="457"/>
      <c r="AS26" s="457"/>
      <c r="AT26" s="457"/>
      <c r="AU26" s="458"/>
    </row>
    <row r="27" spans="1:47" ht="20.100000000000001" customHeight="1" thickTop="1" x14ac:dyDescent="0.2">
      <c r="A27" s="1"/>
      <c r="B27" s="22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  <c r="S27" s="1"/>
      <c r="T27" s="1"/>
      <c r="U27" s="1"/>
      <c r="V27" s="1"/>
      <c r="W27" s="16"/>
      <c r="X27" s="16"/>
      <c r="Y27" s="1"/>
      <c r="Z27" s="1"/>
      <c r="AA27" s="1"/>
      <c r="AB27" s="1"/>
      <c r="AC27" s="65"/>
      <c r="AD27" s="1"/>
      <c r="AE27" s="67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244"/>
    </row>
    <row r="28" spans="1:47" ht="33" customHeight="1" x14ac:dyDescent="0.35">
      <c r="A28" s="1"/>
      <c r="B28" s="245" t="s">
        <v>87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90" t="s">
        <v>89</v>
      </c>
      <c r="N28" s="1"/>
      <c r="O28" s="16"/>
      <c r="P28" s="1"/>
      <c r="Q28" s="1"/>
      <c r="R28" s="1"/>
      <c r="S28" s="1"/>
      <c r="T28" s="1"/>
      <c r="U28" s="1"/>
      <c r="V28" s="1"/>
      <c r="W28" s="16"/>
      <c r="X28" s="16"/>
      <c r="Y28" s="1"/>
      <c r="Z28" s="1"/>
      <c r="AA28" s="1"/>
      <c r="AB28" s="1"/>
      <c r="AC28" s="65"/>
      <c r="AD28" s="1"/>
      <c r="AE28" s="89" t="s">
        <v>91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244"/>
    </row>
    <row r="29" spans="1:47" ht="20.100000000000001" customHeight="1" x14ac:dyDescent="0.25">
      <c r="A29" s="1"/>
      <c r="B29" s="246"/>
      <c r="C29" s="7"/>
      <c r="D29" s="7"/>
      <c r="E29" s="7"/>
      <c r="F29" s="7"/>
      <c r="G29" s="7"/>
      <c r="H29" s="7"/>
      <c r="I29" s="7"/>
      <c r="J29" s="7"/>
      <c r="K29" s="7"/>
      <c r="L29" s="16"/>
      <c r="M29" s="16"/>
      <c r="N29" s="1"/>
      <c r="O29" s="16"/>
      <c r="P29" s="1"/>
      <c r="Q29" s="1"/>
      <c r="R29" s="1"/>
      <c r="S29" s="1"/>
      <c r="T29" s="1"/>
      <c r="U29" s="1"/>
      <c r="V29" s="1"/>
      <c r="W29" s="16"/>
      <c r="X29" s="16"/>
      <c r="Y29" s="1"/>
      <c r="Z29" s="1"/>
      <c r="AA29" s="1"/>
      <c r="AB29" s="1"/>
      <c r="AC29" s="65"/>
      <c r="AD29" s="1"/>
      <c r="AE29" s="67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244"/>
    </row>
    <row r="30" spans="1:47" ht="20.100000000000001" customHeight="1" x14ac:dyDescent="0.35">
      <c r="A30" s="1"/>
      <c r="B30" s="245" t="s">
        <v>88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90" t="s">
        <v>90</v>
      </c>
      <c r="N30" s="1"/>
      <c r="O30" s="16"/>
      <c r="P30" s="1"/>
      <c r="Q30" s="1"/>
      <c r="R30" s="1"/>
      <c r="S30" s="1"/>
      <c r="T30" s="1"/>
      <c r="U30" s="1"/>
      <c r="V30" s="1"/>
      <c r="W30" s="16"/>
      <c r="X30" s="16"/>
      <c r="Y30" s="1"/>
      <c r="Z30" s="1"/>
      <c r="AA30" s="1"/>
      <c r="AB30" s="1"/>
      <c r="AC30" s="65"/>
      <c r="AD30" s="1"/>
      <c r="AE30" s="89" t="s">
        <v>92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244"/>
    </row>
    <row r="31" spans="1:47" ht="20.100000000000001" customHeight="1" x14ac:dyDescent="0.25">
      <c r="A31" s="1"/>
      <c r="B31" s="24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"/>
      <c r="R31" s="1"/>
      <c r="S31" s="1"/>
      <c r="T31" s="1"/>
      <c r="U31" s="1"/>
      <c r="V31" s="1"/>
      <c r="W31" s="16"/>
      <c r="X31" s="16"/>
      <c r="Y31" s="1"/>
      <c r="Z31" s="1"/>
      <c r="AA31" s="1"/>
      <c r="AB31" s="1"/>
      <c r="AC31" s="65"/>
      <c r="AD31" s="1"/>
      <c r="AE31" s="67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244"/>
    </row>
    <row r="32" spans="1:47" ht="20.100000000000001" customHeight="1" thickBot="1" x14ac:dyDescent="0.25">
      <c r="A32" s="1"/>
      <c r="B32" s="2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1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3"/>
      <c r="AD32" s="1"/>
      <c r="AE32" s="44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243"/>
    </row>
    <row r="33" spans="1:55" ht="21" customHeight="1" thickTop="1" thickBot="1" x14ac:dyDescent="0.25">
      <c r="A33" s="1"/>
      <c r="B33" s="23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237"/>
    </row>
    <row r="34" spans="1:55" ht="29.25" customHeight="1" thickTop="1" thickBot="1" x14ac:dyDescent="0.45">
      <c r="A34" s="1"/>
      <c r="B34" s="364" t="s">
        <v>8</v>
      </c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5"/>
      <c r="U34" s="365"/>
      <c r="V34" s="365"/>
      <c r="W34" s="365"/>
      <c r="X34" s="365"/>
      <c r="Y34" s="365"/>
      <c r="Z34" s="365"/>
      <c r="AA34" s="365"/>
      <c r="AB34" s="365"/>
      <c r="AC34" s="365"/>
      <c r="AD34" s="365"/>
      <c r="AE34" s="365"/>
      <c r="AF34" s="365"/>
      <c r="AG34" s="365"/>
      <c r="AH34" s="365"/>
      <c r="AI34" s="365"/>
      <c r="AJ34" s="365"/>
      <c r="AK34" s="365"/>
      <c r="AL34" s="365"/>
      <c r="AM34" s="365"/>
      <c r="AN34" s="365"/>
      <c r="AO34" s="365"/>
      <c r="AP34" s="365"/>
      <c r="AQ34" s="365"/>
      <c r="AR34" s="365"/>
      <c r="AS34" s="365"/>
      <c r="AT34" s="365"/>
      <c r="AU34" s="408"/>
    </row>
    <row r="35" spans="1:55" ht="9" customHeight="1" thickTop="1" thickBot="1" x14ac:dyDescent="0.25">
      <c r="A35" s="1"/>
      <c r="B35" s="24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244"/>
    </row>
    <row r="36" spans="1:55" s="38" customFormat="1" ht="47.25" customHeight="1" thickTop="1" thickBot="1" x14ac:dyDescent="0.35">
      <c r="A36" s="86"/>
      <c r="B36" s="428" t="s">
        <v>93</v>
      </c>
      <c r="C36" s="305"/>
      <c r="D36" s="305"/>
      <c r="E36" s="305"/>
      <c r="F36" s="305"/>
      <c r="G36" s="305"/>
      <c r="H36" s="305"/>
      <c r="I36" s="305"/>
      <c r="J36" s="305"/>
      <c r="K36" s="305"/>
      <c r="L36" s="306"/>
      <c r="M36" s="304" t="s">
        <v>94</v>
      </c>
      <c r="N36" s="305"/>
      <c r="O36" s="305"/>
      <c r="P36" s="305"/>
      <c r="Q36" s="305"/>
      <c r="R36" s="305"/>
      <c r="S36" s="305"/>
      <c r="T36" s="305"/>
      <c r="U36" s="305"/>
      <c r="V36" s="305"/>
      <c r="W36" s="306"/>
      <c r="X36" s="429" t="s">
        <v>95</v>
      </c>
      <c r="Y36" s="429"/>
      <c r="Z36" s="429"/>
      <c r="AA36" s="429"/>
      <c r="AB36" s="429" t="s">
        <v>96</v>
      </c>
      <c r="AC36" s="429"/>
      <c r="AD36" s="429"/>
      <c r="AE36" s="429"/>
      <c r="AF36" s="429"/>
      <c r="AG36" s="429" t="s">
        <v>97</v>
      </c>
      <c r="AH36" s="429"/>
      <c r="AI36" s="429"/>
      <c r="AJ36" s="429"/>
      <c r="AK36" s="429"/>
      <c r="AL36" s="430" t="s">
        <v>98</v>
      </c>
      <c r="AM36" s="431"/>
      <c r="AN36" s="431"/>
      <c r="AO36" s="432"/>
      <c r="AP36" s="430" t="s">
        <v>99</v>
      </c>
      <c r="AQ36" s="431"/>
      <c r="AR36" s="431"/>
      <c r="AS36" s="431"/>
      <c r="AT36" s="431"/>
      <c r="AU36" s="433"/>
      <c r="AW36"/>
      <c r="AY36"/>
      <c r="AZ36"/>
      <c r="BA36"/>
      <c r="BB36"/>
      <c r="BC36"/>
    </row>
    <row r="37" spans="1:55" ht="47.25" customHeight="1" thickTop="1" thickBot="1" x14ac:dyDescent="0.25">
      <c r="A37" s="1"/>
      <c r="B37" s="282" t="s">
        <v>100</v>
      </c>
      <c r="C37" s="414">
        <f>DAY(Auxiliar!C11)</f>
        <v>14</v>
      </c>
      <c r="D37" s="414"/>
      <c r="E37" s="283" t="s">
        <v>101</v>
      </c>
      <c r="F37" s="414">
        <f>MONTH(Auxiliar!C11)</f>
        <v>12</v>
      </c>
      <c r="G37" s="414"/>
      <c r="H37" s="283" t="s">
        <v>102</v>
      </c>
      <c r="I37" s="414">
        <f>YEAR(Auxiliar!C11)</f>
        <v>1990</v>
      </c>
      <c r="J37" s="414"/>
      <c r="K37" s="414"/>
      <c r="L37" s="414"/>
      <c r="M37" s="283" t="s">
        <v>100</v>
      </c>
      <c r="N37" s="414">
        <f>DAY(Auxiliar!C12)</f>
        <v>30</v>
      </c>
      <c r="O37" s="414"/>
      <c r="P37" s="283" t="s">
        <v>101</v>
      </c>
      <c r="Q37" s="414">
        <f>MONTH(Auxiliar!C12)</f>
        <v>8</v>
      </c>
      <c r="R37" s="414"/>
      <c r="S37" s="283" t="s">
        <v>102</v>
      </c>
      <c r="T37" s="414">
        <f>YEAR(Auxiliar!C12)</f>
        <v>2020</v>
      </c>
      <c r="U37" s="414"/>
      <c r="V37" s="414"/>
      <c r="W37" s="414"/>
      <c r="X37" s="436">
        <f>+Auxiliar!C13</f>
        <v>10697</v>
      </c>
      <c r="Y37" s="436"/>
      <c r="Z37" s="436"/>
      <c r="AA37" s="436"/>
      <c r="AB37" s="437">
        <f>+Auxiliar!C27</f>
        <v>17666665</v>
      </c>
      <c r="AC37" s="437"/>
      <c r="AD37" s="437"/>
      <c r="AE37" s="437"/>
      <c r="AF37" s="437"/>
      <c r="AG37" s="437">
        <f>+Auxiliar!C28</f>
        <v>524945320.84722221</v>
      </c>
      <c r="AH37" s="437"/>
      <c r="AI37" s="437"/>
      <c r="AJ37" s="437"/>
      <c r="AK37" s="437"/>
      <c r="AL37" s="438">
        <f>+Auxiliar!C29</f>
        <v>6520400</v>
      </c>
      <c r="AM37" s="439"/>
      <c r="AN37" s="439"/>
      <c r="AO37" s="440"/>
      <c r="AP37" s="438">
        <f>+Auxiliar!C30</f>
        <v>518424920.84722221</v>
      </c>
      <c r="AQ37" s="439"/>
      <c r="AR37" s="439"/>
      <c r="AS37" s="439"/>
      <c r="AT37" s="439"/>
      <c r="AU37" s="441"/>
    </row>
    <row r="38" spans="1:55" ht="9" customHeight="1" thickTop="1" x14ac:dyDescent="0.3">
      <c r="A38" s="1"/>
      <c r="B38" s="248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249"/>
    </row>
    <row r="39" spans="1:55" ht="16.5" customHeight="1" thickBot="1" x14ac:dyDescent="0.35">
      <c r="A39" s="1"/>
      <c r="B39" s="250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251"/>
    </row>
    <row r="40" spans="1:55" ht="25.5" customHeight="1" thickTop="1" x14ac:dyDescent="0.2">
      <c r="A40" s="1"/>
      <c r="B40" s="442" t="s">
        <v>74</v>
      </c>
      <c r="C40" s="443"/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443"/>
      <c r="O40" s="443"/>
      <c r="P40" s="443"/>
      <c r="Q40" s="443"/>
      <c r="R40" s="443"/>
      <c r="S40" s="443"/>
      <c r="T40" s="443"/>
      <c r="U40" s="443"/>
      <c r="V40" s="443"/>
      <c r="W40" s="443"/>
      <c r="X40" s="443"/>
      <c r="Y40" s="443"/>
      <c r="Z40" s="443"/>
      <c r="AA40" s="443"/>
      <c r="AB40" s="443"/>
      <c r="AC40" s="443"/>
      <c r="AD40" s="443"/>
      <c r="AE40" s="443"/>
      <c r="AF40" s="443"/>
      <c r="AG40" s="443"/>
      <c r="AH40" s="443"/>
      <c r="AI40" s="443"/>
      <c r="AJ40" s="443"/>
      <c r="AK40" s="443"/>
      <c r="AL40" s="443"/>
      <c r="AM40" s="443"/>
      <c r="AN40" s="443"/>
      <c r="AO40" s="443"/>
      <c r="AP40" s="443"/>
      <c r="AQ40" s="443"/>
      <c r="AR40" s="443"/>
      <c r="AS40" s="443"/>
      <c r="AT40" s="443"/>
      <c r="AU40" s="444"/>
    </row>
    <row r="41" spans="1:55" ht="28.5" customHeight="1" x14ac:dyDescent="0.2">
      <c r="A41" s="1"/>
      <c r="B41" s="445"/>
      <c r="C41" s="446"/>
      <c r="D41" s="446"/>
      <c r="E41" s="446"/>
      <c r="F41" s="446"/>
      <c r="G41" s="446"/>
      <c r="H41" s="446"/>
      <c r="I41" s="446"/>
      <c r="J41" s="446"/>
      <c r="K41" s="446"/>
      <c r="L41" s="446"/>
      <c r="M41" s="446"/>
      <c r="N41" s="446"/>
      <c r="O41" s="446"/>
      <c r="P41" s="446"/>
      <c r="Q41" s="446"/>
      <c r="R41" s="446"/>
      <c r="S41" s="446"/>
      <c r="T41" s="446"/>
      <c r="U41" s="446"/>
      <c r="V41" s="446"/>
      <c r="W41" s="446"/>
      <c r="X41" s="446"/>
      <c r="Y41" s="446"/>
      <c r="Z41" s="446"/>
      <c r="AA41" s="446"/>
      <c r="AB41" s="446"/>
      <c r="AC41" s="446"/>
      <c r="AD41" s="446"/>
      <c r="AE41" s="446"/>
      <c r="AF41" s="446"/>
      <c r="AG41" s="446"/>
      <c r="AH41" s="446"/>
      <c r="AI41" s="446"/>
      <c r="AJ41" s="446"/>
      <c r="AK41" s="446"/>
      <c r="AL41" s="446"/>
      <c r="AM41" s="446"/>
      <c r="AN41" s="446"/>
      <c r="AO41" s="446"/>
      <c r="AP41" s="446"/>
      <c r="AQ41" s="446"/>
      <c r="AR41" s="446"/>
      <c r="AS41" s="446"/>
      <c r="AT41" s="446"/>
      <c r="AU41" s="447"/>
    </row>
    <row r="42" spans="1:55" ht="9.75" customHeight="1" x14ac:dyDescent="0.3">
      <c r="A42" s="1"/>
      <c r="B42" s="252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253"/>
    </row>
    <row r="43" spans="1:55" ht="18" customHeight="1" thickBot="1" x14ac:dyDescent="0.25">
      <c r="A43" s="1"/>
      <c r="B43" s="24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244"/>
    </row>
    <row r="44" spans="1:55" ht="35.25" customHeight="1" thickTop="1" x14ac:dyDescent="0.4">
      <c r="A44" s="1"/>
      <c r="B44" s="415" t="s">
        <v>10</v>
      </c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6"/>
      <c r="AI44" s="416"/>
      <c r="AJ44" s="416"/>
      <c r="AK44" s="416"/>
      <c r="AL44" s="416"/>
      <c r="AM44" s="416"/>
      <c r="AN44" s="416"/>
      <c r="AO44" s="416"/>
      <c r="AP44" s="416"/>
      <c r="AQ44" s="416"/>
      <c r="AR44" s="416"/>
      <c r="AS44" s="416"/>
      <c r="AT44" s="416"/>
      <c r="AU44" s="418"/>
    </row>
    <row r="45" spans="1:55" s="38" customFormat="1" ht="24.75" customHeight="1" x14ac:dyDescent="0.3">
      <c r="A45" s="86"/>
      <c r="B45" s="434" t="s">
        <v>103</v>
      </c>
      <c r="C45" s="423"/>
      <c r="D45" s="423"/>
      <c r="E45" s="423"/>
      <c r="F45" s="423"/>
      <c r="G45" s="423"/>
      <c r="H45" s="423"/>
      <c r="I45" s="423"/>
      <c r="J45" s="423"/>
      <c r="K45" s="424"/>
      <c r="L45" s="422" t="s">
        <v>104</v>
      </c>
      <c r="M45" s="423"/>
      <c r="N45" s="423"/>
      <c r="O45" s="423"/>
      <c r="P45" s="424"/>
      <c r="Q45" s="422" t="s">
        <v>105</v>
      </c>
      <c r="R45" s="423"/>
      <c r="S45" s="423"/>
      <c r="T45" s="423"/>
      <c r="U45" s="424"/>
      <c r="V45" s="422" t="s">
        <v>106</v>
      </c>
      <c r="W45" s="423"/>
      <c r="X45" s="423"/>
      <c r="Y45" s="423"/>
      <c r="Z45" s="423"/>
      <c r="AA45" s="423"/>
      <c r="AB45" s="423"/>
      <c r="AC45" s="423"/>
      <c r="AD45" s="423"/>
      <c r="AE45" s="424"/>
      <c r="AF45" s="422" t="s">
        <v>107</v>
      </c>
      <c r="AG45" s="423"/>
      <c r="AH45" s="423"/>
      <c r="AI45" s="423"/>
      <c r="AJ45" s="423"/>
      <c r="AK45" s="423"/>
      <c r="AL45" s="423"/>
      <c r="AM45" s="423"/>
      <c r="AN45" s="423"/>
      <c r="AO45" s="424"/>
      <c r="AP45" s="422" t="s">
        <v>4</v>
      </c>
      <c r="AQ45" s="423"/>
      <c r="AR45" s="423"/>
      <c r="AS45" s="423"/>
      <c r="AT45" s="423"/>
      <c r="AU45" s="435"/>
    </row>
    <row r="46" spans="1:55" ht="20.100000000000001" customHeight="1" x14ac:dyDescent="0.4">
      <c r="A46" s="1"/>
      <c r="B46" s="356"/>
      <c r="C46" s="357"/>
      <c r="D46" s="357"/>
      <c r="E46" s="357"/>
      <c r="F46" s="357"/>
      <c r="G46" s="357"/>
      <c r="H46" s="357"/>
      <c r="I46" s="357"/>
      <c r="J46" s="357"/>
      <c r="K46" s="358"/>
      <c r="L46" s="359"/>
      <c r="M46" s="360"/>
      <c r="N46" s="360"/>
      <c r="O46" s="360"/>
      <c r="P46" s="361"/>
      <c r="Q46" s="371"/>
      <c r="R46" s="372"/>
      <c r="S46" s="372"/>
      <c r="T46" s="372"/>
      <c r="U46" s="373"/>
      <c r="V46" s="371"/>
      <c r="W46" s="372"/>
      <c r="X46" s="372"/>
      <c r="Y46" s="372"/>
      <c r="Z46" s="372"/>
      <c r="AA46" s="372"/>
      <c r="AB46" s="372"/>
      <c r="AC46" s="372"/>
      <c r="AD46" s="372"/>
      <c r="AE46" s="373"/>
      <c r="AF46" s="371"/>
      <c r="AG46" s="372"/>
      <c r="AH46" s="372"/>
      <c r="AI46" s="372"/>
      <c r="AJ46" s="372"/>
      <c r="AK46" s="372"/>
      <c r="AL46" s="372"/>
      <c r="AM46" s="372"/>
      <c r="AN46" s="372"/>
      <c r="AO46" s="373"/>
      <c r="AP46" s="381"/>
      <c r="AQ46" s="382"/>
      <c r="AR46" s="382"/>
      <c r="AS46" s="382"/>
      <c r="AT46" s="382"/>
      <c r="AU46" s="383"/>
    </row>
    <row r="47" spans="1:55" ht="20.100000000000001" customHeight="1" thickBot="1" x14ac:dyDescent="0.45">
      <c r="A47" s="1"/>
      <c r="B47" s="254"/>
      <c r="C47" s="196"/>
      <c r="D47" s="196"/>
      <c r="E47" s="196"/>
      <c r="F47" s="196"/>
      <c r="G47" s="196"/>
      <c r="H47" s="196"/>
      <c r="I47" s="196"/>
      <c r="J47" s="196"/>
      <c r="K47" s="197"/>
      <c r="L47" s="198"/>
      <c r="M47" s="199"/>
      <c r="N47" s="199"/>
      <c r="O47" s="199"/>
      <c r="P47" s="200"/>
      <c r="Q47" s="201"/>
      <c r="R47" s="202"/>
      <c r="S47" s="202"/>
      <c r="T47" s="202"/>
      <c r="U47" s="203"/>
      <c r="V47" s="201"/>
      <c r="W47" s="202"/>
      <c r="X47" s="202"/>
      <c r="Y47" s="202"/>
      <c r="Z47" s="202"/>
      <c r="AA47" s="202"/>
      <c r="AB47" s="202"/>
      <c r="AC47" s="202"/>
      <c r="AD47" s="202"/>
      <c r="AE47" s="203"/>
      <c r="AF47" s="201"/>
      <c r="AG47" s="202"/>
      <c r="AH47" s="202"/>
      <c r="AI47" s="202"/>
      <c r="AJ47" s="202"/>
      <c r="AK47" s="202"/>
      <c r="AL47" s="202"/>
      <c r="AM47" s="202"/>
      <c r="AN47" s="202"/>
      <c r="AO47" s="203"/>
      <c r="AP47" s="375"/>
      <c r="AQ47" s="376"/>
      <c r="AR47" s="376"/>
      <c r="AS47" s="376"/>
      <c r="AT47" s="376"/>
      <c r="AU47" s="377"/>
    </row>
    <row r="48" spans="1:55" ht="9.75" customHeight="1" thickTop="1" thickBot="1" x14ac:dyDescent="0.35">
      <c r="A48" s="1"/>
      <c r="B48" s="255"/>
      <c r="C48" s="68"/>
      <c r="D48" s="68"/>
      <c r="E48" s="68"/>
      <c r="F48" s="68"/>
      <c r="G48" s="68"/>
      <c r="H48" s="68"/>
      <c r="I48" s="68"/>
      <c r="J48" s="68"/>
      <c r="K48" s="68"/>
      <c r="L48" s="106"/>
      <c r="M48" s="106"/>
      <c r="N48" s="106"/>
      <c r="O48" s="106"/>
      <c r="P48" s="106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68"/>
      <c r="AE48" s="68"/>
      <c r="AF48" s="107"/>
      <c r="AG48" s="107"/>
      <c r="AH48" s="108"/>
      <c r="AI48" s="108"/>
      <c r="AJ48" s="108"/>
      <c r="AK48" s="108"/>
      <c r="AL48" s="108"/>
      <c r="AM48" s="108"/>
      <c r="AN48" s="108"/>
      <c r="AO48" s="108"/>
      <c r="AP48" s="109"/>
      <c r="AQ48" s="109"/>
      <c r="AR48" s="109"/>
      <c r="AS48" s="109"/>
      <c r="AT48" s="109"/>
      <c r="AU48" s="256"/>
    </row>
    <row r="49" spans="1:47" ht="33" customHeight="1" thickTop="1" thickBot="1" x14ac:dyDescent="0.45">
      <c r="A49" s="1"/>
      <c r="B49" s="257" t="s">
        <v>72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396">
        <f>SUM(AP46:AU47)</f>
        <v>0</v>
      </c>
      <c r="AQ49" s="397"/>
      <c r="AR49" s="397"/>
      <c r="AS49" s="397"/>
      <c r="AT49" s="397"/>
      <c r="AU49" s="398"/>
    </row>
    <row r="50" spans="1:47" ht="18" customHeight="1" thickTop="1" thickBot="1" x14ac:dyDescent="0.25">
      <c r="A50" s="1"/>
      <c r="B50" s="24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244"/>
    </row>
    <row r="51" spans="1:47" ht="35.25" customHeight="1" thickTop="1" x14ac:dyDescent="0.4">
      <c r="A51" s="1"/>
      <c r="B51" s="415" t="s">
        <v>75</v>
      </c>
      <c r="C51" s="416"/>
      <c r="D51" s="416"/>
      <c r="E51" s="416"/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6"/>
      <c r="AI51" s="416"/>
      <c r="AJ51" s="416"/>
      <c r="AK51" s="416"/>
      <c r="AL51" s="416"/>
      <c r="AM51" s="416"/>
      <c r="AN51" s="416"/>
      <c r="AO51" s="416"/>
      <c r="AP51" s="417" t="s">
        <v>4</v>
      </c>
      <c r="AQ51" s="416"/>
      <c r="AR51" s="416"/>
      <c r="AS51" s="416"/>
      <c r="AT51" s="416"/>
      <c r="AU51" s="418"/>
    </row>
    <row r="52" spans="1:47" s="38" customFormat="1" ht="24.75" customHeight="1" x14ac:dyDescent="0.3">
      <c r="A52" s="86"/>
      <c r="B52" s="419" t="s">
        <v>108</v>
      </c>
      <c r="C52" s="420"/>
      <c r="D52" s="420"/>
      <c r="E52" s="420"/>
      <c r="F52" s="420"/>
      <c r="G52" s="420"/>
      <c r="H52" s="420"/>
      <c r="I52" s="420"/>
      <c r="J52" s="420"/>
      <c r="K52" s="421"/>
      <c r="L52" s="422"/>
      <c r="M52" s="423"/>
      <c r="N52" s="423"/>
      <c r="O52" s="423"/>
      <c r="P52" s="423"/>
      <c r="Q52" s="423"/>
      <c r="R52" s="423"/>
      <c r="S52" s="423"/>
      <c r="T52" s="423"/>
      <c r="U52" s="423"/>
      <c r="V52" s="423"/>
      <c r="W52" s="423"/>
      <c r="X52" s="423"/>
      <c r="Y52" s="423"/>
      <c r="Z52" s="423"/>
      <c r="AA52" s="423"/>
      <c r="AB52" s="423"/>
      <c r="AC52" s="423"/>
      <c r="AD52" s="423"/>
      <c r="AE52" s="423"/>
      <c r="AF52" s="423"/>
      <c r="AG52" s="423"/>
      <c r="AH52" s="423"/>
      <c r="AI52" s="423"/>
      <c r="AJ52" s="423"/>
      <c r="AK52" s="423"/>
      <c r="AL52" s="423"/>
      <c r="AM52" s="423"/>
      <c r="AN52" s="423"/>
      <c r="AO52" s="424"/>
      <c r="AP52" s="425"/>
      <c r="AQ52" s="426"/>
      <c r="AR52" s="426"/>
      <c r="AS52" s="426"/>
      <c r="AT52" s="426"/>
      <c r="AU52" s="427"/>
    </row>
    <row r="53" spans="1:47" ht="24.75" customHeight="1" thickBot="1" x14ac:dyDescent="0.35">
      <c r="A53" s="1"/>
      <c r="B53" s="399" t="s">
        <v>109</v>
      </c>
      <c r="C53" s="400"/>
      <c r="D53" s="400"/>
      <c r="E53" s="400"/>
      <c r="F53" s="400"/>
      <c r="G53" s="400"/>
      <c r="H53" s="400"/>
      <c r="I53" s="400"/>
      <c r="J53" s="400"/>
      <c r="K53" s="401"/>
      <c r="L53" s="402"/>
      <c r="M53" s="403"/>
      <c r="N53" s="403"/>
      <c r="O53" s="403"/>
      <c r="P53" s="403"/>
      <c r="Q53" s="403"/>
      <c r="R53" s="403"/>
      <c r="S53" s="403"/>
      <c r="T53" s="403"/>
      <c r="U53" s="403"/>
      <c r="V53" s="403"/>
      <c r="W53" s="403"/>
      <c r="X53" s="403"/>
      <c r="Y53" s="403"/>
      <c r="Z53" s="403"/>
      <c r="AA53" s="403"/>
      <c r="AB53" s="403"/>
      <c r="AC53" s="403"/>
      <c r="AD53" s="403"/>
      <c r="AE53" s="403"/>
      <c r="AF53" s="403"/>
      <c r="AG53" s="403"/>
      <c r="AH53" s="403"/>
      <c r="AI53" s="403"/>
      <c r="AJ53" s="403"/>
      <c r="AK53" s="403"/>
      <c r="AL53" s="403"/>
      <c r="AM53" s="403"/>
      <c r="AN53" s="403"/>
      <c r="AO53" s="404"/>
      <c r="AP53" s="405"/>
      <c r="AQ53" s="406"/>
      <c r="AR53" s="406"/>
      <c r="AS53" s="406"/>
      <c r="AT53" s="406"/>
      <c r="AU53" s="407"/>
    </row>
    <row r="54" spans="1:47" ht="9.75" customHeight="1" thickTop="1" thickBot="1" x14ac:dyDescent="0.35">
      <c r="A54" s="1"/>
      <c r="B54" s="255"/>
      <c r="C54" s="68"/>
      <c r="D54" s="68"/>
      <c r="E54" s="68"/>
      <c r="F54" s="68"/>
      <c r="G54" s="68"/>
      <c r="H54" s="68"/>
      <c r="I54" s="68"/>
      <c r="J54" s="68"/>
      <c r="K54" s="68"/>
      <c r="L54" s="106"/>
      <c r="M54" s="106"/>
      <c r="N54" s="106"/>
      <c r="O54" s="106"/>
      <c r="P54" s="106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68"/>
      <c r="AE54" s="68"/>
      <c r="AF54" s="107"/>
      <c r="AG54" s="107"/>
      <c r="AH54" s="108"/>
      <c r="AI54" s="108"/>
      <c r="AJ54" s="108"/>
      <c r="AK54" s="108"/>
      <c r="AL54" s="108"/>
      <c r="AM54" s="108"/>
      <c r="AN54" s="108"/>
      <c r="AO54" s="108"/>
      <c r="AP54" s="109"/>
      <c r="AQ54" s="109"/>
      <c r="AR54" s="109"/>
      <c r="AS54" s="109"/>
      <c r="AT54" s="109"/>
      <c r="AU54" s="256"/>
    </row>
    <row r="55" spans="1:47" ht="33" customHeight="1" thickTop="1" thickBot="1" x14ac:dyDescent="0.45">
      <c r="A55" s="1"/>
      <c r="B55" s="394" t="s">
        <v>76</v>
      </c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5"/>
      <c r="AL55" s="395"/>
      <c r="AM55" s="395"/>
      <c r="AN55" s="395"/>
      <c r="AO55" s="395"/>
      <c r="AP55" s="396">
        <f>SUM(AP52:AU53)</f>
        <v>0</v>
      </c>
      <c r="AQ55" s="397"/>
      <c r="AR55" s="397"/>
      <c r="AS55" s="397"/>
      <c r="AT55" s="397"/>
      <c r="AU55" s="398"/>
    </row>
    <row r="56" spans="1:47" ht="22.5" customHeight="1" thickTop="1" thickBot="1" x14ac:dyDescent="0.25">
      <c r="A56" s="1"/>
      <c r="B56" s="24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244"/>
    </row>
    <row r="57" spans="1:47" ht="35.25" customHeight="1" thickTop="1" thickBot="1" x14ac:dyDescent="0.45">
      <c r="A57" s="1"/>
      <c r="B57" s="364" t="s">
        <v>17</v>
      </c>
      <c r="C57" s="365"/>
      <c r="D57" s="365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365"/>
      <c r="Z57" s="365"/>
      <c r="AA57" s="365"/>
      <c r="AB57" s="365"/>
      <c r="AC57" s="365"/>
      <c r="AD57" s="365"/>
      <c r="AE57" s="365"/>
      <c r="AF57" s="365"/>
      <c r="AG57" s="365"/>
      <c r="AH57" s="365"/>
      <c r="AI57" s="365"/>
      <c r="AJ57" s="365"/>
      <c r="AK57" s="365"/>
      <c r="AL57" s="365"/>
      <c r="AM57" s="365"/>
      <c r="AN57" s="365"/>
      <c r="AO57" s="365"/>
      <c r="AP57" s="365"/>
      <c r="AQ57" s="365"/>
      <c r="AR57" s="365"/>
      <c r="AS57" s="365"/>
      <c r="AT57" s="365"/>
      <c r="AU57" s="408"/>
    </row>
    <row r="58" spans="1:47" ht="84" customHeight="1" thickTop="1" thickBot="1" x14ac:dyDescent="0.25">
      <c r="A58" s="1"/>
      <c r="B58" s="409" t="s">
        <v>110</v>
      </c>
      <c r="C58" s="369"/>
      <c r="D58" s="369"/>
      <c r="E58" s="369"/>
      <c r="F58" s="369"/>
      <c r="G58" s="369"/>
      <c r="H58" s="369"/>
      <c r="I58" s="369"/>
      <c r="J58" s="369"/>
      <c r="K58" s="369"/>
      <c r="L58" s="369" t="s">
        <v>104</v>
      </c>
      <c r="M58" s="369"/>
      <c r="N58" s="369"/>
      <c r="O58" s="369"/>
      <c r="P58" s="369"/>
      <c r="Q58" s="369" t="s">
        <v>105</v>
      </c>
      <c r="R58" s="369"/>
      <c r="S58" s="369"/>
      <c r="T58" s="369"/>
      <c r="U58" s="369"/>
      <c r="V58" s="369" t="s">
        <v>111</v>
      </c>
      <c r="W58" s="369"/>
      <c r="X58" s="369"/>
      <c r="Y58" s="369"/>
      <c r="Z58" s="369"/>
      <c r="AA58" s="369"/>
      <c r="AB58" s="369"/>
      <c r="AC58" s="369"/>
      <c r="AD58" s="410" t="s">
        <v>112</v>
      </c>
      <c r="AE58" s="410"/>
      <c r="AF58" s="410" t="s">
        <v>113</v>
      </c>
      <c r="AG58" s="410"/>
      <c r="AH58" s="411" t="s">
        <v>114</v>
      </c>
      <c r="AI58" s="412"/>
      <c r="AJ58" s="412"/>
      <c r="AK58" s="412"/>
      <c r="AL58" s="412"/>
      <c r="AM58" s="412"/>
      <c r="AN58" s="412"/>
      <c r="AO58" s="413"/>
      <c r="AP58" s="369" t="s">
        <v>115</v>
      </c>
      <c r="AQ58" s="369"/>
      <c r="AR58" s="369"/>
      <c r="AS58" s="369"/>
      <c r="AT58" s="369"/>
      <c r="AU58" s="370"/>
    </row>
    <row r="59" spans="1:47" ht="29.25" customHeight="1" thickTop="1" x14ac:dyDescent="0.4">
      <c r="A59" s="1"/>
      <c r="B59" s="384"/>
      <c r="C59" s="385"/>
      <c r="D59" s="385"/>
      <c r="E59" s="385"/>
      <c r="F59" s="385"/>
      <c r="G59" s="385"/>
      <c r="H59" s="385"/>
      <c r="I59" s="385"/>
      <c r="J59" s="385"/>
      <c r="K59" s="386"/>
      <c r="L59" s="387"/>
      <c r="M59" s="388"/>
      <c r="N59" s="388"/>
      <c r="O59" s="388"/>
      <c r="P59" s="389"/>
      <c r="Q59" s="366"/>
      <c r="R59" s="367"/>
      <c r="S59" s="367"/>
      <c r="T59" s="367"/>
      <c r="U59" s="368"/>
      <c r="V59" s="366"/>
      <c r="W59" s="367"/>
      <c r="X59" s="367"/>
      <c r="Y59" s="367"/>
      <c r="Z59" s="367"/>
      <c r="AA59" s="367"/>
      <c r="AB59" s="367"/>
      <c r="AC59" s="368"/>
      <c r="AD59" s="390"/>
      <c r="AE59" s="386"/>
      <c r="AF59" s="366"/>
      <c r="AG59" s="368"/>
      <c r="AH59" s="366"/>
      <c r="AI59" s="367"/>
      <c r="AJ59" s="367"/>
      <c r="AK59" s="367"/>
      <c r="AL59" s="367"/>
      <c r="AM59" s="367"/>
      <c r="AN59" s="367"/>
      <c r="AO59" s="368"/>
      <c r="AP59" s="391"/>
      <c r="AQ59" s="392"/>
      <c r="AR59" s="392"/>
      <c r="AS59" s="392"/>
      <c r="AT59" s="392"/>
      <c r="AU59" s="393"/>
    </row>
    <row r="60" spans="1:47" ht="20.100000000000001" customHeight="1" x14ac:dyDescent="0.4">
      <c r="A60" s="1"/>
      <c r="B60" s="356"/>
      <c r="C60" s="357"/>
      <c r="D60" s="357"/>
      <c r="E60" s="357"/>
      <c r="F60" s="357"/>
      <c r="G60" s="357"/>
      <c r="H60" s="357"/>
      <c r="I60" s="357"/>
      <c r="J60" s="357"/>
      <c r="K60" s="358"/>
      <c r="L60" s="359"/>
      <c r="M60" s="360"/>
      <c r="N60" s="360"/>
      <c r="O60" s="360"/>
      <c r="P60" s="361"/>
      <c r="Q60" s="371"/>
      <c r="R60" s="372"/>
      <c r="S60" s="372"/>
      <c r="T60" s="372"/>
      <c r="U60" s="373"/>
      <c r="V60" s="371"/>
      <c r="W60" s="372"/>
      <c r="X60" s="372"/>
      <c r="Y60" s="372"/>
      <c r="Z60" s="372"/>
      <c r="AA60" s="372"/>
      <c r="AB60" s="372"/>
      <c r="AC60" s="373"/>
      <c r="AD60" s="374"/>
      <c r="AE60" s="358"/>
      <c r="AF60" s="371"/>
      <c r="AG60" s="373"/>
      <c r="AH60" s="378"/>
      <c r="AI60" s="379"/>
      <c r="AJ60" s="379"/>
      <c r="AK60" s="379"/>
      <c r="AL60" s="379"/>
      <c r="AM60" s="379"/>
      <c r="AN60" s="379"/>
      <c r="AO60" s="380"/>
      <c r="AP60" s="381"/>
      <c r="AQ60" s="382"/>
      <c r="AR60" s="382"/>
      <c r="AS60" s="382"/>
      <c r="AT60" s="382"/>
      <c r="AU60" s="383"/>
    </row>
    <row r="61" spans="1:47" ht="20.100000000000001" customHeight="1" thickBot="1" x14ac:dyDescent="0.45">
      <c r="A61" s="1"/>
      <c r="B61" s="343"/>
      <c r="C61" s="344"/>
      <c r="D61" s="344"/>
      <c r="E61" s="344"/>
      <c r="F61" s="344"/>
      <c r="G61" s="344"/>
      <c r="H61" s="344"/>
      <c r="I61" s="344"/>
      <c r="J61" s="344"/>
      <c r="K61" s="345"/>
      <c r="L61" s="346"/>
      <c r="M61" s="347"/>
      <c r="N61" s="347"/>
      <c r="O61" s="347"/>
      <c r="P61" s="348"/>
      <c r="Q61" s="349"/>
      <c r="R61" s="350"/>
      <c r="S61" s="350"/>
      <c r="T61" s="350"/>
      <c r="U61" s="351"/>
      <c r="V61" s="349"/>
      <c r="W61" s="350"/>
      <c r="X61" s="350"/>
      <c r="Y61" s="350"/>
      <c r="Z61" s="350"/>
      <c r="AA61" s="350"/>
      <c r="AB61" s="350"/>
      <c r="AC61" s="351"/>
      <c r="AD61" s="352"/>
      <c r="AE61" s="345"/>
      <c r="AF61" s="349"/>
      <c r="AG61" s="351"/>
      <c r="AH61" s="353"/>
      <c r="AI61" s="354"/>
      <c r="AJ61" s="354"/>
      <c r="AK61" s="354"/>
      <c r="AL61" s="354"/>
      <c r="AM61" s="354"/>
      <c r="AN61" s="354"/>
      <c r="AO61" s="355"/>
      <c r="AP61" s="375"/>
      <c r="AQ61" s="376"/>
      <c r="AR61" s="376"/>
      <c r="AS61" s="376"/>
      <c r="AT61" s="376"/>
      <c r="AU61" s="377"/>
    </row>
    <row r="62" spans="1:47" ht="12" customHeight="1" thickTop="1" thickBot="1" x14ac:dyDescent="0.35">
      <c r="A62" s="1"/>
      <c r="B62" s="255"/>
      <c r="C62" s="68"/>
      <c r="D62" s="68"/>
      <c r="E62" s="68"/>
      <c r="F62" s="68"/>
      <c r="G62" s="68"/>
      <c r="H62" s="68"/>
      <c r="I62" s="68"/>
      <c r="J62" s="68"/>
      <c r="K62" s="68"/>
      <c r="L62" s="106"/>
      <c r="M62" s="106"/>
      <c r="N62" s="106"/>
      <c r="O62" s="106"/>
      <c r="P62" s="106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68"/>
      <c r="AE62" s="68"/>
      <c r="AF62" s="107"/>
      <c r="AG62" s="107"/>
      <c r="AH62" s="108"/>
      <c r="AI62" s="108"/>
      <c r="AJ62" s="108"/>
      <c r="AK62" s="108"/>
      <c r="AL62" s="108"/>
      <c r="AM62" s="108"/>
      <c r="AN62" s="108"/>
      <c r="AO62" s="108"/>
      <c r="AP62" s="109"/>
      <c r="AQ62" s="109"/>
      <c r="AR62" s="109"/>
      <c r="AS62" s="109"/>
      <c r="AT62" s="109"/>
      <c r="AU62" s="256"/>
    </row>
    <row r="63" spans="1:47" ht="33" customHeight="1" thickTop="1" thickBot="1" x14ac:dyDescent="0.5">
      <c r="A63" s="1"/>
      <c r="B63" s="364" t="s">
        <v>73</v>
      </c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65"/>
      <c r="W63" s="365"/>
      <c r="X63" s="365"/>
      <c r="Y63" s="365"/>
      <c r="Z63" s="365"/>
      <c r="AA63" s="365"/>
      <c r="AB63" s="365"/>
      <c r="AC63" s="365"/>
      <c r="AD63" s="365"/>
      <c r="AE63" s="365"/>
      <c r="AF63" s="365"/>
      <c r="AG63" s="365"/>
      <c r="AH63" s="365"/>
      <c r="AI63" s="365"/>
      <c r="AJ63" s="365"/>
      <c r="AK63" s="365"/>
      <c r="AL63" s="362">
        <f>+AP59+AP60+AP61</f>
        <v>0</v>
      </c>
      <c r="AM63" s="362"/>
      <c r="AN63" s="362"/>
      <c r="AO63" s="362"/>
      <c r="AP63" s="362"/>
      <c r="AQ63" s="362"/>
      <c r="AR63" s="362"/>
      <c r="AS63" s="362"/>
      <c r="AT63" s="362"/>
      <c r="AU63" s="363"/>
    </row>
    <row r="64" spans="1:47" ht="32.25" customHeight="1" thickTop="1" thickBot="1" x14ac:dyDescent="0.35">
      <c r="A64" s="1"/>
      <c r="B64" s="255"/>
      <c r="C64" s="68"/>
      <c r="D64" s="68"/>
      <c r="E64" s="68"/>
      <c r="F64" s="68"/>
      <c r="G64" s="68"/>
      <c r="H64" s="68"/>
      <c r="I64" s="68"/>
      <c r="J64" s="68"/>
      <c r="K64" s="68"/>
      <c r="L64" s="106"/>
      <c r="M64" s="106"/>
      <c r="N64" s="106"/>
      <c r="O64" s="106"/>
      <c r="P64" s="106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68"/>
      <c r="AE64" s="68"/>
      <c r="AF64" s="107"/>
      <c r="AG64" s="107"/>
      <c r="AH64" s="108"/>
      <c r="AI64" s="108"/>
      <c r="AJ64" s="108"/>
      <c r="AK64" s="108"/>
      <c r="AL64" s="108"/>
      <c r="AM64" s="108"/>
      <c r="AN64" s="108"/>
      <c r="AO64" s="108"/>
      <c r="AP64" s="109"/>
      <c r="AQ64" s="109"/>
      <c r="AR64" s="109"/>
      <c r="AS64" s="109"/>
      <c r="AT64" s="109"/>
      <c r="AU64" s="256"/>
    </row>
    <row r="65" spans="1:47" ht="33" customHeight="1" thickTop="1" thickBot="1" x14ac:dyDescent="0.55000000000000004">
      <c r="A65" s="1"/>
      <c r="B65" s="335" t="s">
        <v>71</v>
      </c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6"/>
      <c r="AA65" s="336"/>
      <c r="AB65" s="336"/>
      <c r="AC65" s="336"/>
      <c r="AD65" s="336"/>
      <c r="AE65" s="337"/>
      <c r="AF65" s="338">
        <f>SUM(AP49+AP55+AL63)</f>
        <v>0</v>
      </c>
      <c r="AG65" s="339"/>
      <c r="AH65" s="339"/>
      <c r="AI65" s="339"/>
      <c r="AJ65" s="339"/>
      <c r="AK65" s="339"/>
      <c r="AL65" s="339"/>
      <c r="AM65" s="339"/>
      <c r="AN65" s="339"/>
      <c r="AO65" s="339"/>
      <c r="AP65" s="339"/>
      <c r="AQ65" s="339"/>
      <c r="AR65" s="339"/>
      <c r="AS65" s="339"/>
      <c r="AT65" s="339"/>
      <c r="AU65" s="340"/>
    </row>
    <row r="66" spans="1:47" ht="9.75" customHeight="1" thickTop="1" x14ac:dyDescent="0.2">
      <c r="A66" s="1"/>
      <c r="B66" s="24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3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244"/>
    </row>
    <row r="67" spans="1:47" ht="9" customHeight="1" thickBot="1" x14ac:dyDescent="0.25">
      <c r="A67" s="1"/>
      <c r="B67" s="229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20"/>
      <c r="AP67" s="341"/>
      <c r="AQ67" s="341"/>
      <c r="AR67" s="341"/>
      <c r="AS67" s="341"/>
      <c r="AT67" s="341"/>
      <c r="AU67" s="342"/>
    </row>
    <row r="68" spans="1:47" ht="21.75" customHeight="1" thickTop="1" x14ac:dyDescent="0.4">
      <c r="A68" s="1"/>
      <c r="B68" s="258" t="s">
        <v>70</v>
      </c>
      <c r="C68" s="105"/>
      <c r="D68" s="45"/>
      <c r="E68" s="45"/>
      <c r="F68" s="45"/>
      <c r="G68" s="45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33"/>
      <c r="AO68" s="133"/>
      <c r="AP68" s="134"/>
      <c r="AQ68" s="134"/>
      <c r="AR68" s="134"/>
      <c r="AS68" s="134"/>
      <c r="AT68" s="134"/>
      <c r="AU68" s="259"/>
    </row>
    <row r="69" spans="1:47" ht="16.5" customHeight="1" x14ac:dyDescent="0.35">
      <c r="A69" s="1"/>
      <c r="B69" s="229"/>
      <c r="C69" s="90"/>
      <c r="D69" s="7"/>
      <c r="E69" s="7"/>
      <c r="F69" s="7"/>
      <c r="G69" s="7"/>
      <c r="H69" s="7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6"/>
      <c r="AO69" s="136"/>
      <c r="AP69" s="130"/>
      <c r="AQ69" s="130"/>
      <c r="AR69" s="130"/>
      <c r="AS69" s="130"/>
      <c r="AT69" s="130"/>
      <c r="AU69" s="260"/>
    </row>
    <row r="70" spans="1:47" ht="16.5" customHeight="1" thickBot="1" x14ac:dyDescent="0.25">
      <c r="A70" s="1"/>
      <c r="B70" s="26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69"/>
      <c r="AO70" s="69"/>
      <c r="AP70" s="70"/>
      <c r="AQ70" s="70"/>
      <c r="AR70" s="70"/>
      <c r="AS70" s="70"/>
      <c r="AT70" s="70"/>
      <c r="AU70" s="262"/>
    </row>
    <row r="71" spans="1:47" ht="15.75" customHeight="1" thickTop="1" thickBot="1" x14ac:dyDescent="0.25">
      <c r="A71" s="1"/>
      <c r="B71" s="229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230"/>
    </row>
    <row r="72" spans="1:47" ht="38.25" customHeight="1" thickTop="1" thickBot="1" x14ac:dyDescent="0.25">
      <c r="A72" s="1"/>
      <c r="B72" s="320" t="s">
        <v>11</v>
      </c>
      <c r="C72" s="321"/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  <c r="Y72" s="322"/>
      <c r="Z72" s="322"/>
      <c r="AA72" s="322"/>
      <c r="AB72" s="322"/>
      <c r="AC72" s="322"/>
      <c r="AD72" s="322"/>
      <c r="AE72" s="322"/>
      <c r="AF72" s="322"/>
      <c r="AG72" s="322"/>
      <c r="AH72" s="322"/>
      <c r="AI72" s="322"/>
      <c r="AJ72" s="322"/>
      <c r="AK72" s="322"/>
      <c r="AL72" s="322"/>
      <c r="AM72" s="322"/>
      <c r="AN72" s="322"/>
      <c r="AO72" s="322"/>
      <c r="AP72" s="322"/>
      <c r="AQ72" s="322"/>
      <c r="AR72" s="322"/>
      <c r="AS72" s="322"/>
      <c r="AT72" s="322"/>
      <c r="AU72" s="323"/>
    </row>
    <row r="73" spans="1:47" ht="27" customHeight="1" thickTop="1" thickBot="1" x14ac:dyDescent="0.35">
      <c r="A73" s="1"/>
      <c r="B73" s="324" t="s">
        <v>116</v>
      </c>
      <c r="C73" s="325"/>
      <c r="D73" s="325"/>
      <c r="E73" s="325"/>
      <c r="F73" s="325"/>
      <c r="G73" s="325"/>
      <c r="H73" s="325"/>
      <c r="I73" s="325"/>
      <c r="J73" s="325"/>
      <c r="K73" s="325"/>
      <c r="L73" s="326"/>
      <c r="M73" s="71"/>
      <c r="N73" s="327" t="s">
        <v>117</v>
      </c>
      <c r="O73" s="325"/>
      <c r="P73" s="325"/>
      <c r="Q73" s="325"/>
      <c r="R73" s="325"/>
      <c r="S73" s="325"/>
      <c r="T73" s="325"/>
      <c r="U73" s="325"/>
      <c r="V73" s="325"/>
      <c r="W73" s="325"/>
      <c r="X73" s="326"/>
      <c r="Y73" s="73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9"/>
      <c r="AO73" s="19"/>
      <c r="AP73" s="19"/>
      <c r="AQ73" s="19"/>
      <c r="AR73" s="19"/>
      <c r="AS73" s="19"/>
      <c r="AT73" s="19"/>
      <c r="AU73" s="263"/>
    </row>
    <row r="74" spans="1:47" s="49" customFormat="1" ht="27" customHeight="1" thickTop="1" thickBot="1" x14ac:dyDescent="0.35">
      <c r="A74" s="87"/>
      <c r="B74" s="264" t="s">
        <v>100</v>
      </c>
      <c r="C74" s="328"/>
      <c r="D74" s="329"/>
      <c r="E74" s="210" t="s">
        <v>101</v>
      </c>
      <c r="F74" s="330" t="s">
        <v>5</v>
      </c>
      <c r="G74" s="331"/>
      <c r="H74" s="210" t="s">
        <v>102</v>
      </c>
      <c r="I74" s="332" t="s">
        <v>6</v>
      </c>
      <c r="J74" s="333"/>
      <c r="K74" s="333"/>
      <c r="L74" s="334"/>
      <c r="M74" s="72"/>
      <c r="N74" s="209" t="s">
        <v>100</v>
      </c>
      <c r="O74" s="328"/>
      <c r="P74" s="329"/>
      <c r="Q74" s="210" t="s">
        <v>101</v>
      </c>
      <c r="R74" s="330" t="s">
        <v>5</v>
      </c>
      <c r="S74" s="331"/>
      <c r="T74" s="210" t="s">
        <v>102</v>
      </c>
      <c r="U74" s="332" t="s">
        <v>6</v>
      </c>
      <c r="V74" s="333"/>
      <c r="W74" s="333"/>
      <c r="X74" s="334"/>
      <c r="Y74" s="74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265"/>
    </row>
    <row r="75" spans="1:47" ht="20.100000000000001" customHeight="1" thickTop="1" x14ac:dyDescent="0.25">
      <c r="A75" s="1"/>
      <c r="B75" s="266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237"/>
    </row>
    <row r="76" spans="1:47" ht="14.25" customHeight="1" x14ac:dyDescent="0.25">
      <c r="A76" s="1"/>
      <c r="B76" s="266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21"/>
      <c r="O76" s="21"/>
      <c r="P76" s="21"/>
      <c r="Q76" s="21"/>
      <c r="R76" s="21"/>
      <c r="S76" s="21"/>
      <c r="T76" s="21"/>
      <c r="U76" s="21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237"/>
    </row>
    <row r="77" spans="1:47" ht="14.25" customHeight="1" x14ac:dyDescent="0.25">
      <c r="A77" s="1"/>
      <c r="B77" s="266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21"/>
      <c r="O77" s="21"/>
      <c r="P77" s="21"/>
      <c r="Q77" s="21"/>
      <c r="R77" s="21"/>
      <c r="S77" s="21"/>
      <c r="T77" s="21"/>
      <c r="U77" s="21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237"/>
    </row>
    <row r="78" spans="1:47" ht="14.25" customHeight="1" x14ac:dyDescent="0.25">
      <c r="A78" s="1"/>
      <c r="B78" s="266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21"/>
      <c r="O78" s="21"/>
      <c r="P78" s="21"/>
      <c r="Q78" s="21"/>
      <c r="R78" s="21"/>
      <c r="S78" s="21"/>
      <c r="T78" s="21"/>
      <c r="U78" s="21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237"/>
    </row>
    <row r="79" spans="1:47" ht="14.25" customHeight="1" x14ac:dyDescent="0.25">
      <c r="A79" s="1"/>
      <c r="B79" s="239"/>
      <c r="C79" s="186"/>
      <c r="D79" s="186"/>
      <c r="E79" s="186"/>
      <c r="F79" s="186"/>
      <c r="G79" s="186"/>
      <c r="H79" s="186"/>
      <c r="I79" s="186"/>
      <c r="J79" s="186"/>
      <c r="K79" s="186"/>
      <c r="L79" s="62"/>
      <c r="M79" s="62"/>
      <c r="N79" s="21"/>
      <c r="O79" s="21"/>
      <c r="P79" s="21"/>
      <c r="Q79" s="21"/>
      <c r="R79" s="21"/>
      <c r="S79" s="21"/>
      <c r="T79" s="21"/>
      <c r="U79" s="21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237"/>
    </row>
    <row r="80" spans="1:47" ht="14.25" customHeight="1" x14ac:dyDescent="0.2">
      <c r="A80" s="1"/>
      <c r="B80" s="229"/>
      <c r="C80" s="187"/>
      <c r="D80" s="187"/>
      <c r="E80" s="187"/>
      <c r="F80" s="187"/>
      <c r="G80" s="187"/>
      <c r="H80" s="187"/>
      <c r="I80" s="187"/>
      <c r="J80" s="187"/>
      <c r="K80" s="187"/>
      <c r="L80" s="16"/>
      <c r="M80" s="16"/>
      <c r="N80" s="21"/>
      <c r="O80" s="21"/>
      <c r="P80" s="21"/>
      <c r="Q80" s="21"/>
      <c r="R80" s="21"/>
      <c r="S80" s="21"/>
      <c r="T80" s="21"/>
      <c r="U80" s="21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237"/>
    </row>
    <row r="81" spans="1:47" ht="24" customHeight="1" x14ac:dyDescent="0.25">
      <c r="A81" s="1"/>
      <c r="B81" s="314" t="s">
        <v>22</v>
      </c>
      <c r="C81" s="315"/>
      <c r="D81" s="315"/>
      <c r="E81" s="315"/>
      <c r="F81" s="315"/>
      <c r="G81" s="315"/>
      <c r="H81" s="315"/>
      <c r="I81" s="315"/>
      <c r="J81" s="315"/>
      <c r="K81" s="315"/>
      <c r="L81" s="16"/>
      <c r="M81" s="16"/>
      <c r="N81" s="21"/>
      <c r="O81" s="21"/>
      <c r="P81" s="21"/>
      <c r="Q81" s="21"/>
      <c r="R81" s="21"/>
      <c r="S81" s="21"/>
      <c r="T81" s="21"/>
      <c r="U81" s="21"/>
      <c r="V81" s="316" t="s">
        <v>23</v>
      </c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50"/>
      <c r="AI81" s="50"/>
      <c r="AJ81" s="50"/>
      <c r="AK81" s="317" t="s">
        <v>12</v>
      </c>
      <c r="AL81" s="317"/>
      <c r="AM81" s="317"/>
      <c r="AN81" s="317"/>
      <c r="AO81" s="317"/>
      <c r="AP81" s="317"/>
      <c r="AQ81" s="317"/>
      <c r="AR81" s="317"/>
      <c r="AS81" s="317"/>
      <c r="AT81" s="317"/>
      <c r="AU81" s="267"/>
    </row>
    <row r="82" spans="1:47" ht="21" customHeight="1" x14ac:dyDescent="0.3">
      <c r="A82" s="1"/>
      <c r="B82" s="318" t="s">
        <v>14</v>
      </c>
      <c r="C82" s="319"/>
      <c r="D82" s="319"/>
      <c r="E82" s="319"/>
      <c r="F82" s="188"/>
      <c r="G82" s="188"/>
      <c r="H82" s="188"/>
      <c r="I82" s="188"/>
      <c r="J82" s="188"/>
      <c r="K82" s="188"/>
      <c r="L82" s="16"/>
      <c r="M82" s="16"/>
      <c r="N82" s="22"/>
      <c r="O82" s="22"/>
      <c r="P82" s="22"/>
      <c r="Q82" s="22"/>
      <c r="R82" s="23"/>
      <c r="S82" s="23"/>
      <c r="T82" s="16"/>
      <c r="U82" s="16"/>
      <c r="V82" s="316" t="s">
        <v>15</v>
      </c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50"/>
      <c r="AI82" s="50"/>
      <c r="AJ82" s="50"/>
      <c r="AK82" s="50"/>
      <c r="AL82" s="315" t="s">
        <v>15</v>
      </c>
      <c r="AM82" s="315"/>
      <c r="AN82" s="315"/>
      <c r="AO82" s="315"/>
      <c r="AP82" s="315"/>
      <c r="AQ82" s="315"/>
      <c r="AR82" s="315"/>
      <c r="AS82" s="315"/>
      <c r="AT82" s="315"/>
      <c r="AU82" s="268"/>
    </row>
    <row r="83" spans="1:47" ht="20.100000000000001" customHeight="1" x14ac:dyDescent="0.25">
      <c r="A83" s="1"/>
      <c r="B83" s="269"/>
      <c r="C83" s="189"/>
      <c r="D83" s="189"/>
      <c r="E83" s="189"/>
      <c r="F83" s="190"/>
      <c r="G83" s="190"/>
      <c r="H83" s="190"/>
      <c r="I83" s="190"/>
      <c r="J83" s="190"/>
      <c r="K83" s="190"/>
      <c r="L83" s="17"/>
      <c r="M83" s="17"/>
      <c r="N83" s="24"/>
      <c r="O83" s="24"/>
      <c r="P83" s="24"/>
      <c r="Q83" s="24"/>
      <c r="R83" s="25"/>
      <c r="S83" s="25"/>
      <c r="T83" s="17"/>
      <c r="U83" s="17"/>
      <c r="V83" s="17"/>
      <c r="W83" s="17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17"/>
      <c r="AI83" s="17"/>
      <c r="AJ83" s="17"/>
      <c r="AK83" s="17"/>
      <c r="AL83" s="17"/>
      <c r="AM83" s="17"/>
      <c r="AN83" s="26"/>
      <c r="AO83" s="26"/>
      <c r="AP83" s="26"/>
      <c r="AQ83" s="26"/>
      <c r="AR83" s="26"/>
      <c r="AS83" s="26"/>
      <c r="AT83" s="26"/>
      <c r="AU83" s="270"/>
    </row>
    <row r="84" spans="1:47" ht="20.100000000000001" customHeight="1" thickBot="1" x14ac:dyDescent="0.3">
      <c r="A84" s="1"/>
      <c r="B84" s="271"/>
      <c r="C84" s="53"/>
      <c r="D84" s="53"/>
      <c r="E84" s="53"/>
      <c r="F84" s="53"/>
      <c r="G84" s="53"/>
      <c r="H84" s="53"/>
      <c r="I84" s="53"/>
      <c r="J84" s="53"/>
      <c r="K84" s="53"/>
      <c r="L84" s="41"/>
      <c r="M84" s="41"/>
      <c r="N84" s="41"/>
      <c r="O84" s="54"/>
      <c r="P84" s="54"/>
      <c r="Q84" s="54"/>
      <c r="R84" s="54"/>
      <c r="S84" s="54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272"/>
    </row>
    <row r="85" spans="1:47" ht="12.75" customHeight="1" thickTop="1" thickBot="1" x14ac:dyDescent="0.3">
      <c r="A85" s="1"/>
      <c r="B85" s="273"/>
      <c r="C85" s="5"/>
      <c r="D85" s="5"/>
      <c r="E85" s="5"/>
      <c r="F85" s="5"/>
      <c r="G85" s="5"/>
      <c r="H85" s="5"/>
      <c r="I85" s="5"/>
      <c r="J85" s="5"/>
      <c r="K85" s="5"/>
      <c r="L85" s="7"/>
      <c r="M85" s="7"/>
      <c r="N85" s="7"/>
      <c r="O85" s="27"/>
      <c r="P85" s="27"/>
      <c r="Q85" s="27"/>
      <c r="R85" s="27"/>
      <c r="S85" s="2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230"/>
    </row>
    <row r="86" spans="1:47" ht="45" customHeight="1" thickTop="1" thickBot="1" x14ac:dyDescent="0.25">
      <c r="A86" s="1"/>
      <c r="B86" s="301" t="s">
        <v>3</v>
      </c>
      <c r="C86" s="302"/>
      <c r="D86" s="302"/>
      <c r="E86" s="302"/>
      <c r="F86" s="302"/>
      <c r="G86" s="302"/>
      <c r="H86" s="302"/>
      <c r="I86" s="302"/>
      <c r="J86" s="302"/>
      <c r="K86" s="302"/>
      <c r="L86" s="302"/>
      <c r="M86" s="302"/>
      <c r="N86" s="302"/>
      <c r="O86" s="302"/>
      <c r="P86" s="302"/>
      <c r="Q86" s="302"/>
      <c r="R86" s="302"/>
      <c r="S86" s="302"/>
      <c r="T86" s="302"/>
      <c r="U86" s="302"/>
      <c r="V86" s="302"/>
      <c r="W86" s="302"/>
      <c r="X86" s="302"/>
      <c r="Y86" s="302"/>
      <c r="Z86" s="302"/>
      <c r="AA86" s="302"/>
      <c r="AB86" s="302"/>
      <c r="AC86" s="302"/>
      <c r="AD86" s="302"/>
      <c r="AE86" s="302"/>
      <c r="AF86" s="302"/>
      <c r="AG86" s="302"/>
      <c r="AH86" s="302"/>
      <c r="AI86" s="302"/>
      <c r="AJ86" s="302"/>
      <c r="AK86" s="302"/>
      <c r="AL86" s="302"/>
      <c r="AM86" s="302"/>
      <c r="AN86" s="302"/>
      <c r="AO86" s="302"/>
      <c r="AP86" s="302"/>
      <c r="AQ86" s="302"/>
      <c r="AR86" s="302"/>
      <c r="AS86" s="302"/>
      <c r="AT86" s="302"/>
      <c r="AU86" s="303"/>
    </row>
    <row r="87" spans="1:47" ht="8.25" customHeight="1" thickTop="1" thickBot="1" x14ac:dyDescent="0.25">
      <c r="A87" s="1"/>
      <c r="B87" s="24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244"/>
    </row>
    <row r="88" spans="1:47" ht="17.25" customHeight="1" thickTop="1" thickBot="1" x14ac:dyDescent="0.25">
      <c r="A88" s="1"/>
      <c r="B88" s="27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275"/>
    </row>
    <row r="89" spans="1:47" ht="39.75" customHeight="1" thickTop="1" thickBot="1" x14ac:dyDescent="0.25">
      <c r="A89" s="1"/>
      <c r="B89" s="229"/>
      <c r="C89" s="28"/>
      <c r="D89" s="304" t="s">
        <v>18</v>
      </c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6"/>
      <c r="AB89" s="97"/>
      <c r="AC89" s="304" t="s">
        <v>21</v>
      </c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6"/>
      <c r="AT89" s="85"/>
      <c r="AU89" s="276"/>
    </row>
    <row r="90" spans="1:47" ht="39.75" customHeight="1" thickTop="1" thickBot="1" x14ac:dyDescent="0.25">
      <c r="A90" s="1"/>
      <c r="B90" s="229"/>
      <c r="C90" s="28"/>
      <c r="D90" s="307" t="s">
        <v>118</v>
      </c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9"/>
      <c r="P90" s="308" t="s">
        <v>119</v>
      </c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9"/>
      <c r="AB90" s="98"/>
      <c r="AC90" s="310" t="s">
        <v>120</v>
      </c>
      <c r="AD90" s="311"/>
      <c r="AE90" s="312"/>
      <c r="AF90" s="312"/>
      <c r="AG90" s="312"/>
      <c r="AH90" s="312"/>
      <c r="AI90" s="312"/>
      <c r="AJ90" s="312"/>
      <c r="AK90" s="312"/>
      <c r="AL90" s="312"/>
      <c r="AM90" s="312"/>
      <c r="AN90" s="312"/>
      <c r="AO90" s="312"/>
      <c r="AP90" s="311"/>
      <c r="AQ90" s="311"/>
      <c r="AR90" s="311"/>
      <c r="AS90" s="313"/>
      <c r="AT90" s="46"/>
      <c r="AU90" s="230"/>
    </row>
    <row r="91" spans="1:47" ht="26.25" customHeight="1" thickTop="1" thickBot="1" x14ac:dyDescent="0.25">
      <c r="A91" s="1"/>
      <c r="B91" s="229"/>
      <c r="C91" s="7"/>
      <c r="D91" s="67"/>
      <c r="E91" s="211" t="s">
        <v>100</v>
      </c>
      <c r="F91" s="110"/>
      <c r="G91" s="111"/>
      <c r="H91" s="212" t="s">
        <v>101</v>
      </c>
      <c r="I91" s="112"/>
      <c r="J91" s="113"/>
      <c r="K91" s="114" t="s">
        <v>6</v>
      </c>
      <c r="L91" s="212" t="s">
        <v>102</v>
      </c>
      <c r="M91" s="115"/>
      <c r="N91" s="116"/>
      <c r="O91" s="117"/>
      <c r="P91" s="118"/>
      <c r="Q91" s="213" t="s">
        <v>100</v>
      </c>
      <c r="R91" s="119"/>
      <c r="S91" s="120"/>
      <c r="T91" s="211" t="s">
        <v>101</v>
      </c>
      <c r="U91" s="115"/>
      <c r="V91" s="116"/>
      <c r="W91" s="211" t="s">
        <v>102</v>
      </c>
      <c r="X91" s="112" t="s">
        <v>6</v>
      </c>
      <c r="Y91" s="115"/>
      <c r="Z91" s="116"/>
      <c r="AA91" s="121"/>
      <c r="AB91" s="122"/>
      <c r="AC91" s="123"/>
      <c r="AD91" s="124"/>
      <c r="AE91" s="214" t="s">
        <v>100</v>
      </c>
      <c r="AF91" s="125"/>
      <c r="AG91" s="126"/>
      <c r="AH91" s="285" t="s">
        <v>101</v>
      </c>
      <c r="AI91" s="286"/>
      <c r="AJ91" s="125"/>
      <c r="AK91" s="126"/>
      <c r="AL91" s="214" t="s">
        <v>102</v>
      </c>
      <c r="AM91" s="127"/>
      <c r="AN91" s="128"/>
      <c r="AO91" s="129"/>
      <c r="AP91" s="16"/>
      <c r="AQ91" s="16"/>
      <c r="AR91" s="16"/>
      <c r="AS91" s="83"/>
      <c r="AT91" s="7"/>
      <c r="AU91" s="237"/>
    </row>
    <row r="92" spans="1:47" ht="13.5" customHeight="1" thickTop="1" x14ac:dyDescent="0.25">
      <c r="A92" s="1"/>
      <c r="B92" s="273"/>
      <c r="C92" s="5"/>
      <c r="D92" s="52"/>
      <c r="E92" s="5"/>
      <c r="F92" s="5"/>
      <c r="G92" s="5"/>
      <c r="H92" s="5"/>
      <c r="I92" s="5"/>
      <c r="J92" s="5"/>
      <c r="K92" s="5"/>
      <c r="L92" s="5"/>
      <c r="M92" s="5"/>
      <c r="N92" s="5"/>
      <c r="O92" s="7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75"/>
      <c r="AB92" s="99"/>
      <c r="AC92" s="40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39"/>
      <c r="AT92" s="16"/>
      <c r="AU92" s="237"/>
    </row>
    <row r="93" spans="1:47" ht="13.5" customHeight="1" x14ac:dyDescent="0.25">
      <c r="A93" s="1"/>
      <c r="B93" s="273"/>
      <c r="C93" s="5"/>
      <c r="D93" s="52"/>
      <c r="E93" s="5"/>
      <c r="F93" s="5"/>
      <c r="G93" s="5"/>
      <c r="H93" s="5"/>
      <c r="I93" s="5"/>
      <c r="J93" s="5"/>
      <c r="K93" s="5"/>
      <c r="L93" s="5"/>
      <c r="M93" s="5"/>
      <c r="N93" s="5"/>
      <c r="O93" s="7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75"/>
      <c r="AB93" s="99"/>
      <c r="AC93" s="40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39"/>
      <c r="AT93" s="16"/>
      <c r="AU93" s="237"/>
    </row>
    <row r="94" spans="1:47" ht="13.5" customHeight="1" x14ac:dyDescent="0.25">
      <c r="A94" s="1"/>
      <c r="B94" s="273"/>
      <c r="C94" s="5"/>
      <c r="D94" s="293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75"/>
      <c r="AB94" s="99"/>
      <c r="AC94" s="40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39"/>
      <c r="AT94" s="16"/>
      <c r="AU94" s="237"/>
    </row>
    <row r="95" spans="1:47" ht="13.5" customHeight="1" x14ac:dyDescent="0.25">
      <c r="A95" s="1"/>
      <c r="B95" s="273"/>
      <c r="C95" s="5"/>
      <c r="D95" s="52"/>
      <c r="E95" s="296"/>
      <c r="F95" s="296"/>
      <c r="G95" s="296"/>
      <c r="H95" s="296"/>
      <c r="I95" s="296"/>
      <c r="J95" s="296"/>
      <c r="K95" s="296"/>
      <c r="L95" s="296"/>
      <c r="M95" s="296"/>
      <c r="N95" s="296"/>
      <c r="O95" s="7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75"/>
      <c r="AB95" s="99"/>
      <c r="AC95" s="40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39"/>
      <c r="AT95" s="16"/>
      <c r="AU95" s="237"/>
    </row>
    <row r="96" spans="1:47" ht="20.100000000000001" customHeight="1" x14ac:dyDescent="0.35">
      <c r="A96" s="1"/>
      <c r="B96" s="273"/>
      <c r="C96" s="5"/>
      <c r="D96" s="297" t="s">
        <v>121</v>
      </c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9"/>
      <c r="P96" s="91"/>
      <c r="Q96" s="300" t="s">
        <v>122</v>
      </c>
      <c r="R96" s="300"/>
      <c r="S96" s="300"/>
      <c r="T96" s="300"/>
      <c r="U96" s="300"/>
      <c r="V96" s="300"/>
      <c r="W96" s="300"/>
      <c r="X96" s="300"/>
      <c r="Y96" s="300"/>
      <c r="Z96" s="300"/>
      <c r="AA96" s="92"/>
      <c r="AB96" s="100"/>
      <c r="AC96" s="94"/>
      <c r="AD96" s="93"/>
      <c r="AE96" s="300" t="s">
        <v>123</v>
      </c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16"/>
      <c r="AR96" s="16"/>
      <c r="AS96" s="39"/>
      <c r="AT96" s="16"/>
      <c r="AU96" s="237"/>
    </row>
    <row r="97" spans="1:47" ht="18.75" customHeight="1" x14ac:dyDescent="0.35">
      <c r="A97" s="1"/>
      <c r="B97" s="273"/>
      <c r="C97" s="5"/>
      <c r="D97" s="95"/>
      <c r="E97" s="298" t="s">
        <v>15</v>
      </c>
      <c r="F97" s="298"/>
      <c r="G97" s="298"/>
      <c r="H97" s="298"/>
      <c r="I97" s="298"/>
      <c r="J97" s="298"/>
      <c r="K97" s="298"/>
      <c r="L97" s="298"/>
      <c r="M97" s="298"/>
      <c r="N97" s="298"/>
      <c r="O97" s="92"/>
      <c r="P97" s="91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2"/>
      <c r="AB97" s="100"/>
      <c r="AC97" s="94"/>
      <c r="AD97" s="93"/>
      <c r="AE97" s="93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16"/>
      <c r="AQ97" s="16"/>
      <c r="AR97" s="16"/>
      <c r="AS97" s="39"/>
      <c r="AT97" s="16"/>
      <c r="AU97" s="237"/>
    </row>
    <row r="98" spans="1:47" ht="20.100000000000001" customHeight="1" x14ac:dyDescent="0.25">
      <c r="A98" s="1"/>
      <c r="B98" s="273"/>
      <c r="C98" s="7"/>
      <c r="D98" s="78"/>
      <c r="E98" s="56"/>
      <c r="F98" s="11"/>
      <c r="G98" s="11"/>
      <c r="H98" s="11"/>
      <c r="I98" s="11"/>
      <c r="J98" s="11"/>
      <c r="K98" s="11"/>
      <c r="L98" s="11"/>
      <c r="M98" s="11"/>
      <c r="N98" s="56"/>
      <c r="O98" s="79"/>
      <c r="P98" s="56"/>
      <c r="Q98" s="56"/>
      <c r="R98" s="11"/>
      <c r="S98" s="11"/>
      <c r="T98" s="11"/>
      <c r="U98" s="11"/>
      <c r="V98" s="11"/>
      <c r="W98" s="11"/>
      <c r="X98" s="11"/>
      <c r="Y98" s="11"/>
      <c r="Z98" s="56"/>
      <c r="AA98" s="79"/>
      <c r="AB98" s="101"/>
      <c r="AC98" s="47"/>
      <c r="AD98" s="11"/>
      <c r="AE98" s="11"/>
      <c r="AF98" s="11"/>
      <c r="AG98" s="11"/>
      <c r="AH98" s="11"/>
      <c r="AI98" s="11"/>
      <c r="AJ98" s="11"/>
      <c r="AK98" s="11"/>
      <c r="AL98" s="56"/>
      <c r="AM98" s="56"/>
      <c r="AN98" s="56"/>
      <c r="AO98" s="56"/>
      <c r="AP98" s="29"/>
      <c r="AQ98" s="29"/>
      <c r="AR98" s="29"/>
      <c r="AS98" s="84"/>
      <c r="AT98" s="29"/>
      <c r="AU98" s="237"/>
    </row>
    <row r="99" spans="1:47" ht="20.100000000000001" customHeight="1" x14ac:dyDescent="0.3">
      <c r="A99" s="1"/>
      <c r="B99" s="273"/>
      <c r="C99" s="5"/>
      <c r="D99" s="77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76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76"/>
      <c r="AB99" s="101"/>
      <c r="AC99" s="47"/>
      <c r="AD99" s="11"/>
      <c r="AE99" s="55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6"/>
      <c r="AQ99" s="16"/>
      <c r="AR99" s="16"/>
      <c r="AS99" s="39"/>
      <c r="AT99" s="16"/>
      <c r="AU99" s="237"/>
    </row>
    <row r="100" spans="1:47" ht="20.100000000000001" customHeight="1" x14ac:dyDescent="0.25">
      <c r="A100" s="1"/>
      <c r="B100" s="239"/>
      <c r="C100" s="16"/>
      <c r="D100" s="287" t="s">
        <v>142</v>
      </c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  <c r="O100" s="28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66"/>
      <c r="AB100" s="101"/>
      <c r="AC100" s="47"/>
      <c r="AD100" s="11"/>
      <c r="AE100" s="56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6"/>
      <c r="AQ100" s="16"/>
      <c r="AR100" s="16"/>
      <c r="AS100" s="39"/>
      <c r="AT100" s="16"/>
      <c r="AU100" s="237"/>
    </row>
    <row r="101" spans="1:47" ht="20.100000000000001" customHeight="1" thickBot="1" x14ac:dyDescent="0.3">
      <c r="A101" s="1"/>
      <c r="B101" s="239"/>
      <c r="C101" s="16"/>
      <c r="D101" s="290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2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2"/>
      <c r="AB101" s="101"/>
      <c r="AC101" s="80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42"/>
      <c r="AQ101" s="42"/>
      <c r="AR101" s="42"/>
      <c r="AS101" s="43"/>
      <c r="AT101" s="16"/>
      <c r="AU101" s="237"/>
    </row>
    <row r="102" spans="1:47" ht="15" customHeight="1" thickTop="1" thickBot="1" x14ac:dyDescent="0.25">
      <c r="A102" s="88"/>
      <c r="B102" s="27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278"/>
    </row>
    <row r="103" spans="1:47" ht="15" customHeight="1" thickTop="1" x14ac:dyDescent="0.2">
      <c r="B103" s="279"/>
      <c r="C103" s="280"/>
      <c r="D103" s="280"/>
      <c r="E103" s="280"/>
      <c r="F103" s="280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  <c r="Q103" s="280"/>
      <c r="R103" s="280"/>
      <c r="S103" s="280"/>
      <c r="T103" s="280"/>
      <c r="U103" s="280"/>
      <c r="V103" s="280"/>
      <c r="W103" s="280"/>
      <c r="X103" s="280"/>
      <c r="Y103" s="280"/>
      <c r="Z103" s="280"/>
      <c r="AA103" s="280"/>
      <c r="AB103" s="280"/>
      <c r="AC103" s="280"/>
      <c r="AD103" s="280"/>
      <c r="AE103" s="280"/>
      <c r="AF103" s="280"/>
      <c r="AG103" s="280"/>
      <c r="AH103" s="280"/>
      <c r="AI103" s="280"/>
      <c r="AJ103" s="280"/>
      <c r="AK103" s="280"/>
      <c r="AL103" s="280"/>
      <c r="AM103" s="280"/>
      <c r="AN103" s="280"/>
      <c r="AO103" s="280"/>
      <c r="AP103" s="280"/>
      <c r="AQ103" s="280"/>
      <c r="AR103" s="280"/>
      <c r="AS103" s="280"/>
      <c r="AT103" s="280"/>
      <c r="AU103" s="281"/>
    </row>
    <row r="104" spans="1:47" ht="15" customHeight="1" x14ac:dyDescent="0.2">
      <c r="B104" s="247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244"/>
    </row>
    <row r="105" spans="1:47" ht="19.5" customHeight="1" x14ac:dyDescent="0.2">
      <c r="B105" s="247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244"/>
    </row>
    <row r="106" spans="1:47" ht="15" customHeight="1" x14ac:dyDescent="0.2">
      <c r="B106" s="247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244"/>
    </row>
    <row r="107" spans="1:47" ht="15" customHeight="1" x14ac:dyDescent="0.2">
      <c r="B107" s="247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244"/>
    </row>
    <row r="108" spans="1:47" ht="15" customHeight="1" x14ac:dyDescent="0.2">
      <c r="B108" s="247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244"/>
    </row>
    <row r="109" spans="1:47" ht="15" customHeight="1" x14ac:dyDescent="0.2">
      <c r="B109" s="247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244"/>
    </row>
    <row r="110" spans="1:47" ht="15" customHeight="1" x14ac:dyDescent="0.2">
      <c r="B110" s="247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244"/>
    </row>
    <row r="111" spans="1:47" ht="15" customHeight="1" x14ac:dyDescent="0.2">
      <c r="B111" s="247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244"/>
    </row>
    <row r="112" spans="1:47" ht="15" customHeight="1" x14ac:dyDescent="0.2">
      <c r="B112" s="247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244"/>
    </row>
    <row r="113" spans="2:47" ht="15" customHeight="1" x14ac:dyDescent="0.2">
      <c r="B113" s="247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244"/>
    </row>
    <row r="114" spans="2:47" ht="15" customHeight="1" x14ac:dyDescent="0.2">
      <c r="B114" s="247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244"/>
    </row>
    <row r="115" spans="2:47" ht="15" customHeight="1" x14ac:dyDescent="0.2">
      <c r="B115" s="247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244"/>
    </row>
    <row r="116" spans="2:47" ht="15" customHeight="1" x14ac:dyDescent="0.2">
      <c r="B116" s="247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244"/>
    </row>
    <row r="117" spans="2:47" ht="15" customHeight="1" x14ac:dyDescent="0.2">
      <c r="B117" s="247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244"/>
    </row>
    <row r="118" spans="2:47" ht="15" customHeight="1" x14ac:dyDescent="0.2">
      <c r="B118" s="247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244"/>
    </row>
    <row r="119" spans="2:47" ht="15" customHeight="1" x14ac:dyDescent="0.2">
      <c r="B119" s="247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244"/>
    </row>
    <row r="120" spans="2:47" ht="15" customHeight="1" x14ac:dyDescent="0.2">
      <c r="B120" s="247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244"/>
    </row>
    <row r="121" spans="2:47" ht="15" customHeight="1" x14ac:dyDescent="0.2">
      <c r="B121" s="247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244"/>
    </row>
    <row r="122" spans="2:47" ht="15" customHeight="1" x14ac:dyDescent="0.2">
      <c r="B122" s="247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244"/>
    </row>
    <row r="123" spans="2:47" ht="15" customHeight="1" x14ac:dyDescent="0.2">
      <c r="B123" s="24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244"/>
    </row>
    <row r="124" spans="2:47" ht="15" customHeight="1" x14ac:dyDescent="0.2">
      <c r="B124" s="247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244"/>
    </row>
    <row r="125" spans="2:47" ht="15" customHeight="1" x14ac:dyDescent="0.2">
      <c r="B125" s="247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244"/>
    </row>
    <row r="126" spans="2:47" ht="15" customHeight="1" x14ac:dyDescent="0.2">
      <c r="B126" s="247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244"/>
    </row>
    <row r="127" spans="2:47" ht="15" customHeight="1" x14ac:dyDescent="0.2">
      <c r="B127" s="247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244"/>
    </row>
    <row r="128" spans="2:47" ht="15" customHeight="1" x14ac:dyDescent="0.2">
      <c r="B128" s="247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244"/>
    </row>
    <row r="129" spans="2:47" ht="15" customHeight="1" x14ac:dyDescent="0.2">
      <c r="B129" s="24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244"/>
    </row>
    <row r="130" spans="2:47" ht="15" customHeight="1" x14ac:dyDescent="0.2">
      <c r="B130" s="247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244"/>
    </row>
    <row r="131" spans="2:47" ht="15" customHeight="1" x14ac:dyDescent="0.2">
      <c r="B131" s="247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244"/>
    </row>
    <row r="132" spans="2:47" ht="15" customHeight="1" x14ac:dyDescent="0.2">
      <c r="B132" s="247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244"/>
    </row>
    <row r="133" spans="2:47" ht="15" customHeight="1" x14ac:dyDescent="0.2">
      <c r="B133" s="247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244"/>
    </row>
    <row r="134" spans="2:47" ht="15" customHeight="1" x14ac:dyDescent="0.2">
      <c r="B134" s="247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244"/>
    </row>
    <row r="135" spans="2:47" ht="15" customHeight="1" x14ac:dyDescent="0.2">
      <c r="B135" s="247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244"/>
    </row>
    <row r="136" spans="2:47" ht="15" customHeight="1" x14ac:dyDescent="0.2">
      <c r="B136" s="247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244"/>
    </row>
    <row r="137" spans="2:47" ht="15" customHeight="1" x14ac:dyDescent="0.2">
      <c r="B137" s="247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244"/>
    </row>
    <row r="138" spans="2:47" ht="15" customHeight="1" x14ac:dyDescent="0.2">
      <c r="B138" s="247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244"/>
    </row>
    <row r="139" spans="2:47" ht="15" customHeight="1" x14ac:dyDescent="0.2">
      <c r="B139" s="247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244"/>
    </row>
    <row r="140" spans="2:47" ht="15" customHeight="1" x14ac:dyDescent="0.2">
      <c r="B140" s="247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244"/>
    </row>
    <row r="141" spans="2:47" ht="15" customHeight="1" x14ac:dyDescent="0.2">
      <c r="B141" s="247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244"/>
    </row>
    <row r="142" spans="2:47" ht="15" customHeight="1" x14ac:dyDescent="0.2">
      <c r="B142" s="247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244"/>
    </row>
    <row r="143" spans="2:47" ht="15" customHeight="1" x14ac:dyDescent="0.2">
      <c r="B143" s="24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244"/>
    </row>
    <row r="144" spans="2:47" ht="15" customHeight="1" x14ac:dyDescent="0.2">
      <c r="B144" s="247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244"/>
    </row>
    <row r="145" spans="2:47" ht="15" customHeight="1" x14ac:dyDescent="0.2">
      <c r="B145" s="247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244"/>
    </row>
    <row r="146" spans="2:47" ht="15" customHeight="1" x14ac:dyDescent="0.2">
      <c r="B146" s="247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244"/>
    </row>
    <row r="147" spans="2:47" ht="15" customHeight="1" x14ac:dyDescent="0.2">
      <c r="B147" s="24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244"/>
    </row>
    <row r="148" spans="2:47" x14ac:dyDescent="0.2">
      <c r="B148" s="247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244"/>
    </row>
    <row r="149" spans="2:47" x14ac:dyDescent="0.2">
      <c r="B149" s="247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244"/>
    </row>
    <row r="150" spans="2:47" x14ac:dyDescent="0.2">
      <c r="B150" s="24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244"/>
    </row>
    <row r="151" spans="2:47" x14ac:dyDescent="0.2">
      <c r="B151" s="247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244"/>
    </row>
    <row r="152" spans="2:47" x14ac:dyDescent="0.2">
      <c r="B152" s="247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244"/>
    </row>
    <row r="153" spans="2:47" x14ac:dyDescent="0.2">
      <c r="B153" s="247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244"/>
    </row>
    <row r="154" spans="2:47" x14ac:dyDescent="0.2">
      <c r="B154" s="24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244"/>
    </row>
    <row r="155" spans="2:47" x14ac:dyDescent="0.2">
      <c r="B155" s="247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244"/>
    </row>
    <row r="156" spans="2:47" x14ac:dyDescent="0.2">
      <c r="B156" s="247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244"/>
    </row>
    <row r="157" spans="2:47" x14ac:dyDescent="0.2">
      <c r="B157" s="247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244"/>
    </row>
    <row r="158" spans="2:47" x14ac:dyDescent="0.2">
      <c r="B158" s="24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244"/>
    </row>
    <row r="159" spans="2:47" x14ac:dyDescent="0.2">
      <c r="B159" s="24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244"/>
    </row>
    <row r="160" spans="2:47" x14ac:dyDescent="0.2">
      <c r="B160" s="24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244"/>
    </row>
    <row r="161" spans="2:47" x14ac:dyDescent="0.2">
      <c r="B161" s="24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244"/>
    </row>
    <row r="162" spans="2:47" x14ac:dyDescent="0.2">
      <c r="B162" s="24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244"/>
    </row>
    <row r="163" spans="2:47" x14ac:dyDescent="0.2">
      <c r="B163" s="24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244"/>
    </row>
    <row r="164" spans="2:47" x14ac:dyDescent="0.2">
      <c r="B164" s="247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244"/>
    </row>
    <row r="165" spans="2:47" x14ac:dyDescent="0.2">
      <c r="B165" s="24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244"/>
    </row>
    <row r="166" spans="2:47" x14ac:dyDescent="0.2">
      <c r="B166" s="24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244"/>
    </row>
    <row r="167" spans="2:47" x14ac:dyDescent="0.2">
      <c r="B167" s="247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244"/>
    </row>
    <row r="168" spans="2:47" x14ac:dyDescent="0.2">
      <c r="B168" s="24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244"/>
    </row>
    <row r="169" spans="2:47" x14ac:dyDescent="0.2">
      <c r="B169" s="24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244"/>
    </row>
    <row r="170" spans="2:47" x14ac:dyDescent="0.2">
      <c r="B170" s="24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244"/>
    </row>
    <row r="171" spans="2:47" x14ac:dyDescent="0.2">
      <c r="B171" s="24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244"/>
    </row>
    <row r="172" spans="2:47" x14ac:dyDescent="0.2">
      <c r="B172" s="24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244"/>
    </row>
    <row r="173" spans="2:47" x14ac:dyDescent="0.2">
      <c r="B173" s="24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244"/>
    </row>
    <row r="174" spans="2:47" x14ac:dyDescent="0.2">
      <c r="B174" s="247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244"/>
    </row>
    <row r="175" spans="2:47" x14ac:dyDescent="0.2">
      <c r="B175" s="24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244"/>
    </row>
    <row r="176" spans="2:47" x14ac:dyDescent="0.2">
      <c r="B176" s="247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244"/>
    </row>
    <row r="177" spans="2:47" x14ac:dyDescent="0.2">
      <c r="B177" s="247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244"/>
    </row>
    <row r="178" spans="2:47" x14ac:dyDescent="0.2">
      <c r="B178" s="247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244"/>
    </row>
    <row r="179" spans="2:47" x14ac:dyDescent="0.2">
      <c r="B179" s="247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244"/>
    </row>
    <row r="180" spans="2:47" x14ac:dyDescent="0.2">
      <c r="B180" s="24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244"/>
    </row>
    <row r="181" spans="2:47" x14ac:dyDescent="0.2">
      <c r="B181" s="24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244"/>
    </row>
    <row r="182" spans="2:47" x14ac:dyDescent="0.2">
      <c r="B182" s="24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244"/>
    </row>
    <row r="183" spans="2:47" x14ac:dyDescent="0.2">
      <c r="B183" s="24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244"/>
    </row>
    <row r="184" spans="2:47" x14ac:dyDescent="0.2">
      <c r="B184" s="24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244"/>
    </row>
    <row r="185" spans="2:47" x14ac:dyDescent="0.2">
      <c r="B185" s="24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244"/>
    </row>
    <row r="186" spans="2:47" x14ac:dyDescent="0.2">
      <c r="B186" s="24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244"/>
    </row>
    <row r="187" spans="2:47" x14ac:dyDescent="0.2">
      <c r="B187" s="24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244"/>
    </row>
    <row r="188" spans="2:47" x14ac:dyDescent="0.2">
      <c r="B188" s="247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244"/>
    </row>
    <row r="189" spans="2:47" x14ac:dyDescent="0.2">
      <c r="B189" s="24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244"/>
    </row>
    <row r="190" spans="2:47" x14ac:dyDescent="0.2">
      <c r="B190" s="247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244"/>
    </row>
    <row r="191" spans="2:47" x14ac:dyDescent="0.2">
      <c r="B191" s="24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244"/>
    </row>
    <row r="192" spans="2:47" x14ac:dyDescent="0.2">
      <c r="B192" s="247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244"/>
    </row>
    <row r="193" spans="2:47" x14ac:dyDescent="0.2">
      <c r="B193" s="24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244"/>
    </row>
    <row r="194" spans="2:47" x14ac:dyDescent="0.2">
      <c r="B194" s="247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244"/>
    </row>
    <row r="195" spans="2:47" x14ac:dyDescent="0.2">
      <c r="B195" s="247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244"/>
    </row>
    <row r="196" spans="2:47" x14ac:dyDescent="0.2">
      <c r="B196" s="247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244"/>
    </row>
    <row r="197" spans="2:47" x14ac:dyDescent="0.2">
      <c r="B197" s="247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244"/>
    </row>
    <row r="198" spans="2:47" x14ac:dyDescent="0.2">
      <c r="B198" s="247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244"/>
    </row>
    <row r="199" spans="2:47" x14ac:dyDescent="0.2">
      <c r="B199" s="247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244"/>
    </row>
    <row r="200" spans="2:47" x14ac:dyDescent="0.2">
      <c r="B200" s="247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244"/>
    </row>
    <row r="201" spans="2:47" x14ac:dyDescent="0.2">
      <c r="B201" s="247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244"/>
    </row>
    <row r="202" spans="2:47" x14ac:dyDescent="0.2">
      <c r="B202" s="247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244"/>
    </row>
    <row r="203" spans="2:47" x14ac:dyDescent="0.2">
      <c r="B203" s="247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244"/>
    </row>
    <row r="204" spans="2:47" x14ac:dyDescent="0.2">
      <c r="B204" s="247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244"/>
    </row>
    <row r="205" spans="2:47" x14ac:dyDescent="0.2">
      <c r="B205" s="247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244"/>
    </row>
    <row r="206" spans="2:47" x14ac:dyDescent="0.2">
      <c r="B206" s="247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244"/>
    </row>
    <row r="207" spans="2:47" x14ac:dyDescent="0.2">
      <c r="B207" s="24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244"/>
    </row>
    <row r="208" spans="2:47" x14ac:dyDescent="0.2">
      <c r="B208" s="247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244"/>
    </row>
    <row r="209" spans="2:47" x14ac:dyDescent="0.2">
      <c r="B209" s="247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244"/>
    </row>
    <row r="210" spans="2:47" x14ac:dyDescent="0.2">
      <c r="B210" s="247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244"/>
    </row>
    <row r="211" spans="2:47" x14ac:dyDescent="0.2">
      <c r="B211" s="247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244"/>
    </row>
    <row r="212" spans="2:47" x14ac:dyDescent="0.2">
      <c r="B212" s="247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244"/>
    </row>
    <row r="213" spans="2:47" x14ac:dyDescent="0.2">
      <c r="B213" s="247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244"/>
    </row>
    <row r="214" spans="2:47" x14ac:dyDescent="0.2">
      <c r="B214" s="24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244"/>
    </row>
    <row r="215" spans="2:47" x14ac:dyDescent="0.2">
      <c r="B215" s="247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244"/>
    </row>
    <row r="216" spans="2:47" x14ac:dyDescent="0.2">
      <c r="B216" s="247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244"/>
    </row>
    <row r="217" spans="2:47" x14ac:dyDescent="0.2">
      <c r="B217" s="247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244"/>
    </row>
    <row r="218" spans="2:47" x14ac:dyDescent="0.2">
      <c r="B218" s="247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244"/>
    </row>
    <row r="219" spans="2:47" x14ac:dyDescent="0.2">
      <c r="B219" s="24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244"/>
    </row>
    <row r="220" spans="2:47" x14ac:dyDescent="0.2">
      <c r="B220" s="247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244"/>
    </row>
    <row r="221" spans="2:47" x14ac:dyDescent="0.2">
      <c r="B221" s="247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244"/>
    </row>
    <row r="222" spans="2:47" x14ac:dyDescent="0.2">
      <c r="B222" s="24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244"/>
    </row>
    <row r="223" spans="2:47" x14ac:dyDescent="0.2">
      <c r="B223" s="247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244"/>
    </row>
    <row r="224" spans="2:47" x14ac:dyDescent="0.2">
      <c r="B224" s="247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244"/>
    </row>
    <row r="225" spans="2:47" x14ac:dyDescent="0.2">
      <c r="B225" s="24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244"/>
    </row>
    <row r="226" spans="2:47" x14ac:dyDescent="0.2">
      <c r="B226" s="247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244"/>
    </row>
    <row r="227" spans="2:47" x14ac:dyDescent="0.2">
      <c r="B227" s="247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244"/>
    </row>
    <row r="228" spans="2:47" x14ac:dyDescent="0.2">
      <c r="B228" s="247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244"/>
    </row>
    <row r="229" spans="2:47" x14ac:dyDescent="0.2">
      <c r="B229" s="24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244"/>
    </row>
    <row r="230" spans="2:47" x14ac:dyDescent="0.2">
      <c r="B230" s="247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244"/>
    </row>
    <row r="231" spans="2:47" x14ac:dyDescent="0.2">
      <c r="B231" s="247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244"/>
    </row>
    <row r="232" spans="2:47" x14ac:dyDescent="0.2">
      <c r="B232" s="24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244"/>
    </row>
    <row r="233" spans="2:47" x14ac:dyDescent="0.2">
      <c r="B233" s="247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244"/>
    </row>
    <row r="234" spans="2:47" x14ac:dyDescent="0.2">
      <c r="B234" s="247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244"/>
    </row>
    <row r="235" spans="2:47" x14ac:dyDescent="0.2">
      <c r="B235" s="247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244"/>
    </row>
    <row r="236" spans="2:47" x14ac:dyDescent="0.2">
      <c r="B236" s="247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244"/>
    </row>
    <row r="237" spans="2:47" x14ac:dyDescent="0.2">
      <c r="B237" s="247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244"/>
    </row>
    <row r="238" spans="2:47" x14ac:dyDescent="0.2">
      <c r="B238" s="247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244"/>
    </row>
    <row r="239" spans="2:47" x14ac:dyDescent="0.2">
      <c r="B239" s="247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244"/>
    </row>
    <row r="240" spans="2:47" x14ac:dyDescent="0.2">
      <c r="B240" s="247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244"/>
    </row>
    <row r="241" spans="2:47" x14ac:dyDescent="0.2">
      <c r="B241" s="247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244"/>
    </row>
    <row r="242" spans="2:47" x14ac:dyDescent="0.2">
      <c r="B242" s="24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244"/>
    </row>
    <row r="243" spans="2:47" x14ac:dyDescent="0.2">
      <c r="B243" s="247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244"/>
    </row>
    <row r="244" spans="2:47" x14ac:dyDescent="0.2">
      <c r="B244" s="247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244"/>
    </row>
    <row r="245" spans="2:47" x14ac:dyDescent="0.2">
      <c r="B245" s="247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244"/>
    </row>
    <row r="246" spans="2:47" x14ac:dyDescent="0.2">
      <c r="B246" s="247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244"/>
    </row>
    <row r="247" spans="2:47" x14ac:dyDescent="0.2">
      <c r="B247" s="247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244"/>
    </row>
    <row r="248" spans="2:47" x14ac:dyDescent="0.2">
      <c r="B248" s="247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244"/>
    </row>
    <row r="249" spans="2:47" x14ac:dyDescent="0.2">
      <c r="B249" s="24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244"/>
    </row>
    <row r="250" spans="2:47" x14ac:dyDescent="0.2">
      <c r="B250" s="247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244"/>
    </row>
    <row r="251" spans="2:47" x14ac:dyDescent="0.2">
      <c r="B251" s="247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244"/>
    </row>
    <row r="252" spans="2:47" x14ac:dyDescent="0.2">
      <c r="B252" s="247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244"/>
    </row>
    <row r="253" spans="2:47" x14ac:dyDescent="0.2">
      <c r="B253" s="247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244"/>
    </row>
    <row r="254" spans="2:47" x14ac:dyDescent="0.2">
      <c r="B254" s="24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244"/>
    </row>
    <row r="255" spans="2:47" x14ac:dyDescent="0.2">
      <c r="B255" s="247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244"/>
    </row>
    <row r="256" spans="2:47" x14ac:dyDescent="0.2">
      <c r="B256" s="247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244"/>
    </row>
    <row r="257" spans="2:47" x14ac:dyDescent="0.2">
      <c r="B257" s="247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244"/>
    </row>
    <row r="258" spans="2:47" x14ac:dyDescent="0.2">
      <c r="B258" s="247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244"/>
    </row>
    <row r="259" spans="2:47" x14ac:dyDescent="0.2">
      <c r="B259" s="247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244"/>
    </row>
    <row r="260" spans="2:47" x14ac:dyDescent="0.2">
      <c r="B260" s="247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244"/>
    </row>
    <row r="261" spans="2:47" x14ac:dyDescent="0.2">
      <c r="B261" s="247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244"/>
    </row>
    <row r="262" spans="2:47" x14ac:dyDescent="0.2">
      <c r="B262" s="247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244"/>
    </row>
    <row r="263" spans="2:47" x14ac:dyDescent="0.2">
      <c r="B263" s="247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244"/>
    </row>
    <row r="264" spans="2:47" x14ac:dyDescent="0.2">
      <c r="B264" s="247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244"/>
    </row>
    <row r="265" spans="2:47" x14ac:dyDescent="0.2">
      <c r="B265" s="247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244"/>
    </row>
    <row r="266" spans="2:47" x14ac:dyDescent="0.2">
      <c r="B266" s="247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244"/>
    </row>
    <row r="267" spans="2:47" x14ac:dyDescent="0.2">
      <c r="B267" s="247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244"/>
    </row>
    <row r="268" spans="2:47" x14ac:dyDescent="0.2">
      <c r="B268" s="247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244"/>
    </row>
    <row r="269" spans="2:47" x14ac:dyDescent="0.2">
      <c r="B269" s="247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244"/>
    </row>
    <row r="270" spans="2:47" x14ac:dyDescent="0.2">
      <c r="B270" s="247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244"/>
    </row>
    <row r="271" spans="2:47" x14ac:dyDescent="0.2">
      <c r="B271" s="247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244"/>
    </row>
    <row r="272" spans="2:47" x14ac:dyDescent="0.2">
      <c r="B272" s="247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244"/>
    </row>
    <row r="273" spans="1:47" x14ac:dyDescent="0.2">
      <c r="B273" s="247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244"/>
    </row>
    <row r="274" spans="1:47" x14ac:dyDescent="0.2">
      <c r="B274" s="247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244"/>
    </row>
    <row r="275" spans="1:47" x14ac:dyDescent="0.2">
      <c r="B275" s="247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244"/>
    </row>
    <row r="276" spans="1:47" x14ac:dyDescent="0.2">
      <c r="B276" s="247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244"/>
    </row>
    <row r="277" spans="1:47" x14ac:dyDescent="0.2">
      <c r="B277" s="247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244"/>
    </row>
    <row r="278" spans="1:47" ht="15.75" thickBot="1" x14ac:dyDescent="0.3">
      <c r="A278" s="185" t="s">
        <v>124</v>
      </c>
      <c r="B278" s="247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244"/>
    </row>
    <row r="279" spans="1:47" x14ac:dyDescent="0.2">
      <c r="B279" s="247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244"/>
    </row>
    <row r="280" spans="1:47" ht="13.5" thickBot="1" x14ac:dyDescent="0.25">
      <c r="B280" s="247"/>
      <c r="C280" s="1"/>
      <c r="D280" s="1"/>
      <c r="E280" s="1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244"/>
    </row>
    <row r="281" spans="1:47" ht="13.5" thickBot="1" x14ac:dyDescent="0.25">
      <c r="B281" s="277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278"/>
    </row>
  </sheetData>
  <mergeCells count="131">
    <mergeCell ref="O3:AF3"/>
    <mergeCell ref="O4:AE4"/>
    <mergeCell ref="Z5:AD5"/>
    <mergeCell ref="S5:Y5"/>
    <mergeCell ref="B9:AU9"/>
    <mergeCell ref="AG11:AU11"/>
    <mergeCell ref="B15:N15"/>
    <mergeCell ref="O15:AA15"/>
    <mergeCell ref="AB15:AU15"/>
    <mergeCell ref="P20:AS21"/>
    <mergeCell ref="AE18:AI18"/>
    <mergeCell ref="AJ18:AU18"/>
    <mergeCell ref="B26:AC26"/>
    <mergeCell ref="AE26:AU26"/>
    <mergeCell ref="B18:O18"/>
    <mergeCell ref="P18:X18"/>
    <mergeCell ref="Y18:AD18"/>
    <mergeCell ref="B34:AU34"/>
    <mergeCell ref="B24:AU24"/>
    <mergeCell ref="B36:L36"/>
    <mergeCell ref="M36:W36"/>
    <mergeCell ref="X36:AA36"/>
    <mergeCell ref="AB36:AF36"/>
    <mergeCell ref="AG36:AK36"/>
    <mergeCell ref="AL36:AO36"/>
    <mergeCell ref="AP36:AU36"/>
    <mergeCell ref="B44:AU44"/>
    <mergeCell ref="B45:K45"/>
    <mergeCell ref="L45:P45"/>
    <mergeCell ref="Q45:U45"/>
    <mergeCell ref="V45:AE45"/>
    <mergeCell ref="AF45:AO45"/>
    <mergeCell ref="AP45:AU45"/>
    <mergeCell ref="X37:AA37"/>
    <mergeCell ref="AB37:AF37"/>
    <mergeCell ref="AG37:AK37"/>
    <mergeCell ref="AL37:AO37"/>
    <mergeCell ref="AP37:AU37"/>
    <mergeCell ref="B40:AU41"/>
    <mergeCell ref="C37:D37"/>
    <mergeCell ref="F37:G37"/>
    <mergeCell ref="I37:L37"/>
    <mergeCell ref="N37:O37"/>
    <mergeCell ref="Q37:R37"/>
    <mergeCell ref="T37:W37"/>
    <mergeCell ref="AP49:AU49"/>
    <mergeCell ref="B51:AO51"/>
    <mergeCell ref="AP51:AU51"/>
    <mergeCell ref="B52:K52"/>
    <mergeCell ref="L52:AO52"/>
    <mergeCell ref="AP52:AU52"/>
    <mergeCell ref="B46:K46"/>
    <mergeCell ref="L46:P46"/>
    <mergeCell ref="Q46:U46"/>
    <mergeCell ref="V46:AE46"/>
    <mergeCell ref="AF46:AO46"/>
    <mergeCell ref="AP46:AU46"/>
    <mergeCell ref="AP47:AU47"/>
    <mergeCell ref="B55:AO55"/>
    <mergeCell ref="AP55:AU55"/>
    <mergeCell ref="B53:K53"/>
    <mergeCell ref="L53:AO53"/>
    <mergeCell ref="AP53:AU53"/>
    <mergeCell ref="B57:AU57"/>
    <mergeCell ref="B58:K58"/>
    <mergeCell ref="L58:P58"/>
    <mergeCell ref="Q58:U58"/>
    <mergeCell ref="V58:AC58"/>
    <mergeCell ref="AD58:AE58"/>
    <mergeCell ref="AF58:AG58"/>
    <mergeCell ref="AH58:AO58"/>
    <mergeCell ref="B60:K60"/>
    <mergeCell ref="L60:P60"/>
    <mergeCell ref="AL63:AU63"/>
    <mergeCell ref="B63:AK63"/>
    <mergeCell ref="AH59:AO59"/>
    <mergeCell ref="AP58:AU58"/>
    <mergeCell ref="Q60:U60"/>
    <mergeCell ref="V60:AC60"/>
    <mergeCell ref="AD60:AE60"/>
    <mergeCell ref="AF60:AG60"/>
    <mergeCell ref="AP61:AU61"/>
    <mergeCell ref="AF61:AG61"/>
    <mergeCell ref="AH60:AO60"/>
    <mergeCell ref="AP60:AU60"/>
    <mergeCell ref="B59:K59"/>
    <mergeCell ref="L59:P59"/>
    <mergeCell ref="Q59:U59"/>
    <mergeCell ref="V59:AC59"/>
    <mergeCell ref="AD59:AE59"/>
    <mergeCell ref="AF59:AG59"/>
    <mergeCell ref="AP59:AU59"/>
    <mergeCell ref="B65:AE65"/>
    <mergeCell ref="AF65:AU65"/>
    <mergeCell ref="AP67:AU67"/>
    <mergeCell ref="B61:K61"/>
    <mergeCell ref="L61:P61"/>
    <mergeCell ref="Q61:U61"/>
    <mergeCell ref="V61:AC61"/>
    <mergeCell ref="AD61:AE61"/>
    <mergeCell ref="AH61:AO61"/>
    <mergeCell ref="B72:AU72"/>
    <mergeCell ref="B73:L73"/>
    <mergeCell ref="N73:X73"/>
    <mergeCell ref="C74:D74"/>
    <mergeCell ref="F74:G74"/>
    <mergeCell ref="I74:L74"/>
    <mergeCell ref="O74:P74"/>
    <mergeCell ref="R74:S74"/>
    <mergeCell ref="U74:X74"/>
    <mergeCell ref="B86:AU86"/>
    <mergeCell ref="D89:AA89"/>
    <mergeCell ref="AC89:AS89"/>
    <mergeCell ref="D90:O90"/>
    <mergeCell ref="P90:AA90"/>
    <mergeCell ref="AC90:AS90"/>
    <mergeCell ref="B81:K81"/>
    <mergeCell ref="V81:AG81"/>
    <mergeCell ref="AK81:AT81"/>
    <mergeCell ref="B82:E82"/>
    <mergeCell ref="V82:AG82"/>
    <mergeCell ref="AL82:AT82"/>
    <mergeCell ref="E99:N99"/>
    <mergeCell ref="AH91:AI91"/>
    <mergeCell ref="D100:O101"/>
    <mergeCell ref="D94:O94"/>
    <mergeCell ref="E95:N95"/>
    <mergeCell ref="D96:O96"/>
    <mergeCell ref="Q96:Z96"/>
    <mergeCell ref="AE96:AP96"/>
    <mergeCell ref="E97:N97"/>
  </mergeCells>
  <printOptions horizontalCentered="1" verticalCentered="1"/>
  <pageMargins left="0.23622047244094491" right="0.23622047244094491" top="0.9055118110236221" bottom="0.74803149606299213" header="0.31496062992125984" footer="0.31496062992125984"/>
  <pageSetup paperSize="5" scale="37" fitToHeight="2" orientation="portrait" r:id="rId1"/>
  <headerFooter alignWithMargins="0">
    <oddHeader>&amp;C&amp;G&amp;R&amp;"-,Negrita"&amp;16
FORMULARIO AUTORIZACIÓN PAGO DE CESANTÍAS&amp;"-,Normal"
&amp;"-,Negrita"CÓDIGO: &amp;"-,Normal"FOR-MIS-ACE-001
&amp;"-,Negrita"VERSIÓN:&amp;"-,Normal" 004</oddHeader>
    <oddFooter>&amp;C&amp;G</oddFooter>
  </headerFooter>
  <rowBreaks count="1" manualBreakCount="1">
    <brk id="102" max="4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G35"/>
  <sheetViews>
    <sheetView showGridLines="0" view="pageLayout" zoomScale="78" zoomScaleNormal="100" zoomScalePageLayoutView="78" workbookViewId="0">
      <selection activeCell="C14" sqref="C14"/>
    </sheetView>
  </sheetViews>
  <sheetFormatPr baseColWidth="10" defaultRowHeight="12.75" x14ac:dyDescent="0.2"/>
  <cols>
    <col min="1" max="1" width="1.140625" customWidth="1"/>
    <col min="2" max="2" width="30.5703125" customWidth="1"/>
    <col min="3" max="3" width="18.140625" customWidth="1"/>
    <col min="4" max="4" width="26.85546875" customWidth="1"/>
    <col min="5" max="5" width="17.140625" customWidth="1"/>
    <col min="6" max="6" width="18.140625" customWidth="1"/>
    <col min="7" max="7" width="12.28515625" hidden="1" customWidth="1"/>
  </cols>
  <sheetData>
    <row r="3" spans="2:7" ht="13.5" thickBot="1" x14ac:dyDescent="0.25"/>
    <row r="4" spans="2:7" x14ac:dyDescent="0.2">
      <c r="B4" s="137" t="s">
        <v>50</v>
      </c>
      <c r="C4" s="138"/>
      <c r="D4" s="139"/>
      <c r="E4" s="139"/>
      <c r="F4" s="140"/>
    </row>
    <row r="5" spans="2:7" ht="15.75" x14ac:dyDescent="0.25">
      <c r="B5" s="204" t="s">
        <v>53</v>
      </c>
      <c r="C5" s="205" t="s">
        <v>133</v>
      </c>
      <c r="D5" s="206"/>
      <c r="E5" s="207" t="s">
        <v>24</v>
      </c>
      <c r="F5" s="141"/>
    </row>
    <row r="6" spans="2:7" x14ac:dyDescent="0.2">
      <c r="B6" s="473"/>
      <c r="C6" s="474"/>
      <c r="D6" s="474"/>
      <c r="E6" s="142"/>
      <c r="F6" s="143"/>
    </row>
    <row r="7" spans="2:7" x14ac:dyDescent="0.2">
      <c r="B7" s="144"/>
      <c r="C7" s="142"/>
      <c r="D7" s="145"/>
      <c r="E7" s="146" t="s">
        <v>55</v>
      </c>
      <c r="F7" s="147" t="s">
        <v>56</v>
      </c>
    </row>
    <row r="8" spans="2:7" ht="15" x14ac:dyDescent="0.25">
      <c r="B8" s="148" t="s">
        <v>54</v>
      </c>
      <c r="C8" s="471" t="str">
        <f>VLOOKUP(C9,Ejemplo!A$7:M$13,2,FALSE)</f>
        <v>JOSE MARIA</v>
      </c>
      <c r="D8" s="472"/>
      <c r="E8" s="149" t="str">
        <f>VLOOKUP(C9,Ejemplo!A$7:M$13,3,FALSE)</f>
        <v>PINTO</v>
      </c>
      <c r="F8" s="150" t="str">
        <f>VLOOKUP(C9,Ejemplo!A$7:M$13,4,FALSE)</f>
        <v>CASAS</v>
      </c>
    </row>
    <row r="9" spans="2:7" ht="20.25" x14ac:dyDescent="0.3">
      <c r="B9" s="151" t="s">
        <v>25</v>
      </c>
      <c r="C9" s="224">
        <v>14123456</v>
      </c>
      <c r="D9" s="184">
        <f>+VLOOKUP(C9,Ejemplo!A$7:M$13,1,FALSE)</f>
        <v>14123456</v>
      </c>
      <c r="E9" s="142"/>
      <c r="F9" s="152"/>
    </row>
    <row r="10" spans="2:7" x14ac:dyDescent="0.2">
      <c r="B10" s="144"/>
      <c r="C10" s="153"/>
      <c r="D10" s="142"/>
      <c r="E10" s="142"/>
      <c r="F10" s="152"/>
    </row>
    <row r="11" spans="2:7" x14ac:dyDescent="0.2">
      <c r="B11" s="151" t="s">
        <v>26</v>
      </c>
      <c r="C11" s="154">
        <f>VLOOKUP(C9,Ejemplo!A$7:M$13,5,FALSE)</f>
        <v>33221</v>
      </c>
      <c r="D11" s="222" t="s">
        <v>27</v>
      </c>
      <c r="E11" s="142"/>
      <c r="F11" s="223">
        <f>DAY(C12)</f>
        <v>30</v>
      </c>
      <c r="G11">
        <f>DAY(C11)</f>
        <v>14</v>
      </c>
    </row>
    <row r="12" spans="2:7" ht="15.75" x14ac:dyDescent="0.25">
      <c r="B12" s="151" t="s">
        <v>28</v>
      </c>
      <c r="C12" s="154">
        <f>VLOOKUP(C9,Ejemplo!A$7:M$13,6,FALSE)</f>
        <v>44073</v>
      </c>
      <c r="D12" s="221">
        <f>VLOOKUP(C9,Ejemplo!A$7:M$13,8,FALSE)</f>
        <v>0</v>
      </c>
      <c r="E12" s="142"/>
      <c r="F12" s="223">
        <f>MONTH(C12)</f>
        <v>8</v>
      </c>
      <c r="G12">
        <f>MONTH(C11)</f>
        <v>12</v>
      </c>
    </row>
    <row r="13" spans="2:7" ht="15" x14ac:dyDescent="0.25">
      <c r="B13" s="155" t="s">
        <v>51</v>
      </c>
      <c r="C13" s="225">
        <f>DAYS360(C11,C12)-D12+1</f>
        <v>10697</v>
      </c>
      <c r="D13" s="156"/>
      <c r="E13" s="142"/>
      <c r="F13" s="223">
        <f>YEAR(C12)</f>
        <v>2020</v>
      </c>
      <c r="G13">
        <f>YEAR(C11)</f>
        <v>1990</v>
      </c>
    </row>
    <row r="14" spans="2:7" x14ac:dyDescent="0.2">
      <c r="B14" s="144"/>
      <c r="C14" s="157" t="s">
        <v>24</v>
      </c>
      <c r="D14" s="156"/>
      <c r="E14" s="142"/>
      <c r="F14" s="152"/>
    </row>
    <row r="15" spans="2:7" x14ac:dyDescent="0.2">
      <c r="B15" s="144"/>
      <c r="C15" s="142"/>
      <c r="D15" s="142"/>
      <c r="E15" s="142"/>
      <c r="F15" s="152"/>
    </row>
    <row r="16" spans="2:7" x14ac:dyDescent="0.2">
      <c r="B16" s="158" t="s">
        <v>29</v>
      </c>
      <c r="C16" s="159" t="s">
        <v>4</v>
      </c>
      <c r="D16" s="160" t="s">
        <v>30</v>
      </c>
      <c r="E16" s="161" t="s">
        <v>4</v>
      </c>
      <c r="F16" s="162" t="s">
        <v>49</v>
      </c>
    </row>
    <row r="17" spans="2:6" x14ac:dyDescent="0.2">
      <c r="B17" s="163" t="s">
        <v>31</v>
      </c>
      <c r="C17" s="164">
        <v>5555555</v>
      </c>
      <c r="D17" s="165" t="s">
        <v>32</v>
      </c>
      <c r="E17" s="164">
        <v>6666666</v>
      </c>
      <c r="F17" s="166">
        <f>+E17/12</f>
        <v>555555.5</v>
      </c>
    </row>
    <row r="18" spans="2:6" x14ac:dyDescent="0.2">
      <c r="B18" s="163" t="s">
        <v>33</v>
      </c>
      <c r="C18" s="164">
        <v>4444444</v>
      </c>
      <c r="D18" s="165" t="s">
        <v>34</v>
      </c>
      <c r="E18" s="164">
        <v>7777777</v>
      </c>
      <c r="F18" s="166">
        <f>+E18/12</f>
        <v>648148.08333333337</v>
      </c>
    </row>
    <row r="19" spans="2:6" x14ac:dyDescent="0.2">
      <c r="B19" s="163" t="s">
        <v>35</v>
      </c>
      <c r="C19" s="164">
        <v>3333333</v>
      </c>
      <c r="D19" s="165" t="s">
        <v>36</v>
      </c>
      <c r="E19" s="164">
        <v>888888</v>
      </c>
      <c r="F19" s="166">
        <f>+E19/12</f>
        <v>74074</v>
      </c>
    </row>
    <row r="20" spans="2:6" x14ac:dyDescent="0.2">
      <c r="B20" s="163" t="s">
        <v>37</v>
      </c>
      <c r="C20" s="164">
        <v>2222222</v>
      </c>
      <c r="D20" s="165" t="s">
        <v>38</v>
      </c>
      <c r="E20" s="164">
        <v>9999999</v>
      </c>
      <c r="F20" s="166">
        <f>+E20/12</f>
        <v>833333.25</v>
      </c>
    </row>
    <row r="21" spans="2:6" x14ac:dyDescent="0.2">
      <c r="B21" s="163" t="s">
        <v>39</v>
      </c>
      <c r="C21" s="164"/>
      <c r="D21" s="165" t="s">
        <v>40</v>
      </c>
      <c r="E21" s="164">
        <v>0</v>
      </c>
      <c r="F21" s="166">
        <f>E21/12</f>
        <v>0</v>
      </c>
    </row>
    <row r="22" spans="2:6" x14ac:dyDescent="0.2">
      <c r="B22" s="163" t="s">
        <v>41</v>
      </c>
      <c r="C22" s="164"/>
      <c r="D22" s="164"/>
      <c r="E22" s="164"/>
      <c r="F22" s="166"/>
    </row>
    <row r="23" spans="2:6" x14ac:dyDescent="0.2">
      <c r="B23" s="168" t="s">
        <v>42</v>
      </c>
      <c r="C23" s="169">
        <f>SUM(C17:C22)</f>
        <v>15555554</v>
      </c>
      <c r="D23" s="169" t="s">
        <v>43</v>
      </c>
      <c r="E23" s="169">
        <f>SUM(E17:E22)</f>
        <v>25333330</v>
      </c>
      <c r="F23" s="166">
        <f>+E23/12</f>
        <v>2111110.8333333335</v>
      </c>
    </row>
    <row r="24" spans="2:6" x14ac:dyDescent="0.2">
      <c r="B24" s="170"/>
      <c r="C24" s="171"/>
      <c r="D24" s="169"/>
      <c r="E24" s="169">
        <f>ROUND(F23,0)</f>
        <v>2111111</v>
      </c>
      <c r="F24" s="152"/>
    </row>
    <row r="25" spans="2:6" x14ac:dyDescent="0.2">
      <c r="B25" s="172"/>
      <c r="C25" s="167"/>
      <c r="D25" s="169" t="s">
        <v>44</v>
      </c>
      <c r="E25" s="169">
        <f>+E24</f>
        <v>2111111</v>
      </c>
      <c r="F25" s="152" t="s">
        <v>24</v>
      </c>
    </row>
    <row r="26" spans="2:6" x14ac:dyDescent="0.2">
      <c r="B26" s="172"/>
      <c r="C26" s="167"/>
      <c r="D26" s="173"/>
      <c r="E26" s="173"/>
      <c r="F26" s="152"/>
    </row>
    <row r="27" spans="2:6" ht="20.25" customHeight="1" x14ac:dyDescent="0.2">
      <c r="B27" s="168" t="s">
        <v>45</v>
      </c>
      <c r="C27" s="169">
        <f>+C23+E25</f>
        <v>17666665</v>
      </c>
      <c r="D27" s="478" t="s">
        <v>65</v>
      </c>
      <c r="E27" s="479"/>
      <c r="F27" s="480"/>
    </row>
    <row r="28" spans="2:6" x14ac:dyDescent="0.2">
      <c r="B28" s="148" t="s">
        <v>46</v>
      </c>
      <c r="C28" s="169">
        <f>(C27*C13)/360</f>
        <v>524945320.84722221</v>
      </c>
      <c r="D28" s="174"/>
      <c r="E28" s="175" t="s">
        <v>24</v>
      </c>
      <c r="F28" s="176"/>
    </row>
    <row r="29" spans="2:6" x14ac:dyDescent="0.2">
      <c r="B29" s="148" t="s">
        <v>47</v>
      </c>
      <c r="C29" s="169">
        <v>6520400</v>
      </c>
      <c r="D29" s="475" t="s">
        <v>52</v>
      </c>
      <c r="E29" s="476"/>
      <c r="F29" s="477"/>
    </row>
    <row r="30" spans="2:6" x14ac:dyDescent="0.2">
      <c r="B30" s="148" t="s">
        <v>48</v>
      </c>
      <c r="C30" s="169">
        <f>C28-C29</f>
        <v>518424920.84722221</v>
      </c>
      <c r="D30" s="167"/>
      <c r="E30" s="177"/>
      <c r="F30" s="152"/>
    </row>
    <row r="31" spans="2:6" x14ac:dyDescent="0.2">
      <c r="B31" s="178"/>
      <c r="C31" s="171" t="s">
        <v>24</v>
      </c>
      <c r="D31" s="177" t="s">
        <v>139</v>
      </c>
      <c r="E31" s="177"/>
      <c r="F31" s="152"/>
    </row>
    <row r="32" spans="2:6" x14ac:dyDescent="0.2">
      <c r="B32" s="178" t="s">
        <v>138</v>
      </c>
      <c r="C32" s="142"/>
      <c r="D32" s="142"/>
      <c r="E32" s="142"/>
      <c r="F32" s="179"/>
    </row>
    <row r="33" spans="2:6" x14ac:dyDescent="0.2">
      <c r="B33" s="180" t="s">
        <v>140</v>
      </c>
      <c r="C33" s="142"/>
      <c r="D33" s="142"/>
      <c r="E33" s="142"/>
      <c r="F33" s="179"/>
    </row>
    <row r="34" spans="2:6" x14ac:dyDescent="0.2">
      <c r="B34" s="180" t="s">
        <v>141</v>
      </c>
      <c r="C34" s="142"/>
      <c r="D34" s="142"/>
      <c r="E34" s="142"/>
      <c r="F34" s="179"/>
    </row>
    <row r="35" spans="2:6" ht="13.5" thickBot="1" x14ac:dyDescent="0.25">
      <c r="B35" s="181"/>
      <c r="C35" s="182"/>
      <c r="D35" s="182"/>
      <c r="E35" s="182"/>
      <c r="F35" s="183"/>
    </row>
  </sheetData>
  <mergeCells count="4">
    <mergeCell ref="C8:D8"/>
    <mergeCell ref="B6:D6"/>
    <mergeCell ref="D29:F29"/>
    <mergeCell ref="D27:F27"/>
  </mergeCells>
  <pageMargins left="0.7" right="0.53659188034188032" top="0.98229166666666667" bottom="0.75" header="0.3" footer="0.3"/>
  <pageSetup scale="82" orientation="portrait" r:id="rId1"/>
  <headerFooter>
    <oddHeader>&amp;C&amp;G&amp;R&amp;"-,Normal"&amp;8
&amp;"-,Negrita"FORMULARIO AUTORIZACIÓN PAGO DE CESANTÍAS&amp;"-,Normal"
&amp;"-,Negrita"CÓDIGO: &amp;"-,Normal"FOR-MIS-ACE-001
&amp;"-,Negrita"VERSIÓN:&amp;"-,Normal" 004</oddHeader>
    <oddFooter>&amp;C&amp;G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62"/>
  <sheetViews>
    <sheetView showGridLines="0" view="pageLayout" zoomScale="50" zoomScaleNormal="100" zoomScalePageLayoutView="50" workbookViewId="0">
      <selection activeCell="A2" sqref="A2"/>
    </sheetView>
  </sheetViews>
  <sheetFormatPr baseColWidth="10" defaultRowHeight="15" x14ac:dyDescent="0.2"/>
  <cols>
    <col min="1" max="1" width="17.42578125" style="30" customWidth="1"/>
    <col min="2" max="2" width="17.5703125" style="30" customWidth="1"/>
    <col min="3" max="3" width="16.7109375" style="30" customWidth="1"/>
    <col min="4" max="4" width="18.28515625" style="30" bestFit="1" customWidth="1"/>
    <col min="5" max="5" width="25.140625" style="30" bestFit="1" customWidth="1"/>
    <col min="6" max="6" width="22.140625" style="30" bestFit="1" customWidth="1"/>
    <col min="7" max="7" width="31.140625" style="30" bestFit="1" customWidth="1"/>
    <col min="8" max="8" width="26.28515625" style="30" bestFit="1" customWidth="1"/>
    <col min="9" max="9" width="15" style="30" bestFit="1" customWidth="1"/>
    <col min="10" max="10" width="10.28515625" style="30" bestFit="1" customWidth="1"/>
    <col min="11" max="11" width="14.140625" style="30" bestFit="1" customWidth="1"/>
    <col min="12" max="12" width="19.5703125" style="30" bestFit="1" customWidth="1"/>
    <col min="13" max="13" width="24.7109375" style="30" customWidth="1"/>
    <col min="14" max="14" width="11.42578125" style="30"/>
    <col min="15" max="15" width="26.7109375" style="30" bestFit="1" customWidth="1"/>
    <col min="16" max="16384" width="11.42578125" style="30"/>
  </cols>
  <sheetData>
    <row r="4" spans="1:14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 x14ac:dyDescent="0.25">
      <c r="A5" s="31" t="s">
        <v>57</v>
      </c>
      <c r="B5" s="31" t="s">
        <v>54</v>
      </c>
      <c r="C5" s="31" t="s">
        <v>62</v>
      </c>
      <c r="D5" s="31" t="s">
        <v>63</v>
      </c>
      <c r="E5" s="31" t="s">
        <v>26</v>
      </c>
      <c r="F5" s="31" t="s">
        <v>28</v>
      </c>
      <c r="G5" s="31" t="s">
        <v>51</v>
      </c>
      <c r="H5" s="31" t="s">
        <v>27</v>
      </c>
      <c r="I5" s="31" t="s">
        <v>58</v>
      </c>
      <c r="J5" s="31" t="s">
        <v>59</v>
      </c>
      <c r="K5" s="31" t="s">
        <v>60</v>
      </c>
      <c r="L5" s="31" t="s">
        <v>61</v>
      </c>
      <c r="M5" s="31" t="s">
        <v>66</v>
      </c>
    </row>
    <row r="6" spans="1:14" x14ac:dyDescent="0.2">
      <c r="N6" s="215"/>
    </row>
    <row r="7" spans="1:14" x14ac:dyDescent="0.2">
      <c r="A7" s="216">
        <v>14123456</v>
      </c>
      <c r="B7" s="217" t="s">
        <v>136</v>
      </c>
      <c r="C7" s="217" t="s">
        <v>135</v>
      </c>
      <c r="D7" s="217" t="s">
        <v>137</v>
      </c>
      <c r="E7" s="218">
        <v>33221</v>
      </c>
      <c r="F7" s="218">
        <v>44073</v>
      </c>
      <c r="G7" s="219">
        <f>DAYS360(E7,F7)-H7+1</f>
        <v>10697</v>
      </c>
      <c r="H7" s="220">
        <v>0</v>
      </c>
      <c r="I7" s="217" t="s">
        <v>126</v>
      </c>
      <c r="J7" s="217" t="s">
        <v>64</v>
      </c>
      <c r="K7" s="33" t="s">
        <v>127</v>
      </c>
      <c r="L7" s="33" t="s">
        <v>127</v>
      </c>
      <c r="M7" s="191" t="s">
        <v>128</v>
      </c>
    </row>
    <row r="13" spans="1:14" x14ac:dyDescent="0.2">
      <c r="A13" s="32">
        <v>1</v>
      </c>
      <c r="B13" s="33" t="s">
        <v>125</v>
      </c>
      <c r="C13" s="33" t="s">
        <v>129</v>
      </c>
      <c r="D13" s="33" t="s">
        <v>129</v>
      </c>
      <c r="E13" s="34">
        <v>33888</v>
      </c>
      <c r="F13" s="218">
        <v>44073</v>
      </c>
      <c r="G13" s="35">
        <f>DAYS360(E13,F13)-H13+1</f>
        <v>10040</v>
      </c>
      <c r="H13" s="36">
        <v>0</v>
      </c>
      <c r="I13" s="33" t="s">
        <v>129</v>
      </c>
      <c r="J13" s="33" t="s">
        <v>64</v>
      </c>
      <c r="K13" s="33" t="s">
        <v>129</v>
      </c>
      <c r="L13" s="33" t="s">
        <v>126</v>
      </c>
      <c r="M13" s="191" t="s">
        <v>130</v>
      </c>
    </row>
    <row r="14" spans="1:14" x14ac:dyDescent="0.2">
      <c r="A14" s="32">
        <v>2</v>
      </c>
      <c r="B14" s="33" t="s">
        <v>125</v>
      </c>
      <c r="C14" s="33" t="s">
        <v>129</v>
      </c>
      <c r="D14" s="33" t="s">
        <v>129</v>
      </c>
      <c r="E14" s="34">
        <v>33888</v>
      </c>
      <c r="F14" s="218">
        <v>44073</v>
      </c>
      <c r="G14" s="35">
        <f t="shared" ref="G14:G62" si="0">DAYS360(E14,F14)-H14+1</f>
        <v>10040</v>
      </c>
      <c r="H14" s="36">
        <v>0</v>
      </c>
      <c r="I14" s="33" t="s">
        <v>129</v>
      </c>
      <c r="J14" s="33" t="s">
        <v>64</v>
      </c>
      <c r="K14" s="33" t="s">
        <v>129</v>
      </c>
      <c r="L14" s="33" t="s">
        <v>126</v>
      </c>
      <c r="M14" s="191" t="s">
        <v>130</v>
      </c>
    </row>
    <row r="15" spans="1:14" x14ac:dyDescent="0.2">
      <c r="A15" s="32">
        <v>3</v>
      </c>
      <c r="B15" s="33" t="s">
        <v>125</v>
      </c>
      <c r="C15" s="33" t="s">
        <v>129</v>
      </c>
      <c r="D15" s="33" t="s">
        <v>129</v>
      </c>
      <c r="E15" s="34">
        <v>33888</v>
      </c>
      <c r="F15" s="218">
        <v>44073</v>
      </c>
      <c r="G15" s="35">
        <f t="shared" si="0"/>
        <v>10040</v>
      </c>
      <c r="H15" s="36">
        <v>0</v>
      </c>
      <c r="I15" s="33" t="s">
        <v>129</v>
      </c>
      <c r="J15" s="33" t="s">
        <v>64</v>
      </c>
      <c r="K15" s="33" t="s">
        <v>129</v>
      </c>
      <c r="L15" s="33" t="s">
        <v>126</v>
      </c>
      <c r="M15" s="191" t="s">
        <v>130</v>
      </c>
    </row>
    <row r="16" spans="1:14" x14ac:dyDescent="0.2">
      <c r="A16" s="32">
        <v>4</v>
      </c>
      <c r="B16" s="33" t="s">
        <v>125</v>
      </c>
      <c r="C16" s="33" t="s">
        <v>129</v>
      </c>
      <c r="D16" s="33" t="s">
        <v>129</v>
      </c>
      <c r="E16" s="34">
        <v>33888</v>
      </c>
      <c r="F16" s="218">
        <v>44073</v>
      </c>
      <c r="G16" s="35">
        <f t="shared" si="0"/>
        <v>10040</v>
      </c>
      <c r="H16" s="36">
        <v>0</v>
      </c>
      <c r="I16" s="33" t="s">
        <v>129</v>
      </c>
      <c r="J16" s="33" t="s">
        <v>64</v>
      </c>
      <c r="K16" s="33" t="s">
        <v>129</v>
      </c>
      <c r="L16" s="33" t="s">
        <v>126</v>
      </c>
      <c r="M16" s="191" t="s">
        <v>130</v>
      </c>
    </row>
    <row r="17" spans="1:13" x14ac:dyDescent="0.2">
      <c r="A17" s="32">
        <v>5</v>
      </c>
      <c r="B17" s="33" t="s">
        <v>125</v>
      </c>
      <c r="C17" s="33" t="s">
        <v>129</v>
      </c>
      <c r="D17" s="33" t="s">
        <v>129</v>
      </c>
      <c r="E17" s="34">
        <v>33888</v>
      </c>
      <c r="F17" s="218">
        <v>44073</v>
      </c>
      <c r="G17" s="35">
        <f t="shared" si="0"/>
        <v>10040</v>
      </c>
      <c r="H17" s="36">
        <v>0</v>
      </c>
      <c r="I17" s="33" t="s">
        <v>129</v>
      </c>
      <c r="J17" s="33" t="s">
        <v>64</v>
      </c>
      <c r="K17" s="33" t="s">
        <v>129</v>
      </c>
      <c r="L17" s="33" t="s">
        <v>126</v>
      </c>
      <c r="M17" s="191" t="s">
        <v>130</v>
      </c>
    </row>
    <row r="18" spans="1:13" x14ac:dyDescent="0.2">
      <c r="A18" s="32">
        <v>6</v>
      </c>
      <c r="B18" s="33" t="s">
        <v>125</v>
      </c>
      <c r="C18" s="33" t="s">
        <v>129</v>
      </c>
      <c r="D18" s="33" t="s">
        <v>129</v>
      </c>
      <c r="E18" s="34">
        <v>33888</v>
      </c>
      <c r="F18" s="218">
        <v>44073</v>
      </c>
      <c r="G18" s="35">
        <f t="shared" si="0"/>
        <v>10040</v>
      </c>
      <c r="H18" s="36">
        <v>0</v>
      </c>
      <c r="I18" s="33" t="s">
        <v>129</v>
      </c>
      <c r="J18" s="33" t="s">
        <v>64</v>
      </c>
      <c r="K18" s="33" t="s">
        <v>129</v>
      </c>
      <c r="L18" s="33" t="s">
        <v>126</v>
      </c>
      <c r="M18" s="191" t="s">
        <v>130</v>
      </c>
    </row>
    <row r="19" spans="1:13" x14ac:dyDescent="0.2">
      <c r="A19" s="32">
        <v>7</v>
      </c>
      <c r="B19" s="33" t="s">
        <v>125</v>
      </c>
      <c r="C19" s="33" t="s">
        <v>129</v>
      </c>
      <c r="D19" s="33" t="s">
        <v>129</v>
      </c>
      <c r="E19" s="34">
        <v>33888</v>
      </c>
      <c r="F19" s="218">
        <v>44073</v>
      </c>
      <c r="G19" s="35">
        <f t="shared" si="0"/>
        <v>10040</v>
      </c>
      <c r="H19" s="36">
        <v>0</v>
      </c>
      <c r="I19" s="33" t="s">
        <v>129</v>
      </c>
      <c r="J19" s="33" t="s">
        <v>64</v>
      </c>
      <c r="K19" s="33" t="s">
        <v>129</v>
      </c>
      <c r="L19" s="33" t="s">
        <v>126</v>
      </c>
      <c r="M19" s="191" t="s">
        <v>130</v>
      </c>
    </row>
    <row r="20" spans="1:13" x14ac:dyDescent="0.2">
      <c r="A20" s="32">
        <v>8</v>
      </c>
      <c r="B20" s="33" t="s">
        <v>125</v>
      </c>
      <c r="C20" s="33" t="s">
        <v>129</v>
      </c>
      <c r="D20" s="33" t="s">
        <v>129</v>
      </c>
      <c r="E20" s="34">
        <v>33888</v>
      </c>
      <c r="F20" s="218">
        <v>44073</v>
      </c>
      <c r="G20" s="35">
        <f t="shared" si="0"/>
        <v>10040</v>
      </c>
      <c r="H20" s="36">
        <v>0</v>
      </c>
      <c r="I20" s="33" t="s">
        <v>129</v>
      </c>
      <c r="J20" s="33" t="s">
        <v>64</v>
      </c>
      <c r="K20" s="33" t="s">
        <v>129</v>
      </c>
      <c r="L20" s="33" t="s">
        <v>126</v>
      </c>
      <c r="M20" s="191" t="s">
        <v>130</v>
      </c>
    </row>
    <row r="21" spans="1:13" x14ac:dyDescent="0.2">
      <c r="A21" s="32">
        <v>9</v>
      </c>
      <c r="B21" s="33" t="s">
        <v>125</v>
      </c>
      <c r="C21" s="33" t="s">
        <v>129</v>
      </c>
      <c r="D21" s="33" t="s">
        <v>129</v>
      </c>
      <c r="E21" s="34">
        <v>33888</v>
      </c>
      <c r="F21" s="218">
        <v>44073</v>
      </c>
      <c r="G21" s="35">
        <f t="shared" si="0"/>
        <v>10040</v>
      </c>
      <c r="H21" s="36">
        <v>0</v>
      </c>
      <c r="I21" s="33" t="s">
        <v>129</v>
      </c>
      <c r="J21" s="33" t="s">
        <v>64</v>
      </c>
      <c r="K21" s="33" t="s">
        <v>129</v>
      </c>
      <c r="L21" s="33" t="s">
        <v>126</v>
      </c>
      <c r="M21" s="191" t="s">
        <v>130</v>
      </c>
    </row>
    <row r="22" spans="1:13" x14ac:dyDescent="0.2">
      <c r="A22" s="32">
        <v>10</v>
      </c>
      <c r="B22" s="33" t="s">
        <v>125</v>
      </c>
      <c r="C22" s="33" t="s">
        <v>129</v>
      </c>
      <c r="D22" s="33" t="s">
        <v>129</v>
      </c>
      <c r="E22" s="34">
        <v>33888</v>
      </c>
      <c r="F22" s="218">
        <v>44073</v>
      </c>
      <c r="G22" s="35">
        <f t="shared" si="0"/>
        <v>10040</v>
      </c>
      <c r="H22" s="36">
        <v>0</v>
      </c>
      <c r="I22" s="33" t="s">
        <v>129</v>
      </c>
      <c r="J22" s="33" t="s">
        <v>64</v>
      </c>
      <c r="K22" s="33" t="s">
        <v>129</v>
      </c>
      <c r="L22" s="33" t="s">
        <v>126</v>
      </c>
      <c r="M22" s="191" t="s">
        <v>130</v>
      </c>
    </row>
    <row r="23" spans="1:13" x14ac:dyDescent="0.2">
      <c r="A23" s="32">
        <v>11</v>
      </c>
      <c r="B23" s="33" t="s">
        <v>125</v>
      </c>
      <c r="C23" s="33" t="s">
        <v>129</v>
      </c>
      <c r="D23" s="33" t="s">
        <v>129</v>
      </c>
      <c r="E23" s="34">
        <v>33888</v>
      </c>
      <c r="F23" s="218">
        <v>44073</v>
      </c>
      <c r="G23" s="35">
        <f t="shared" si="0"/>
        <v>10040</v>
      </c>
      <c r="H23" s="36">
        <v>0</v>
      </c>
      <c r="I23" s="33" t="s">
        <v>129</v>
      </c>
      <c r="J23" s="33" t="s">
        <v>64</v>
      </c>
      <c r="K23" s="33" t="s">
        <v>129</v>
      </c>
      <c r="L23" s="33" t="s">
        <v>126</v>
      </c>
      <c r="M23" s="191" t="s">
        <v>130</v>
      </c>
    </row>
    <row r="24" spans="1:13" x14ac:dyDescent="0.2">
      <c r="A24" s="32">
        <v>12</v>
      </c>
      <c r="B24" s="33" t="s">
        <v>125</v>
      </c>
      <c r="C24" s="33" t="s">
        <v>129</v>
      </c>
      <c r="D24" s="33" t="s">
        <v>129</v>
      </c>
      <c r="E24" s="34">
        <v>33888</v>
      </c>
      <c r="F24" s="218">
        <v>44073</v>
      </c>
      <c r="G24" s="35">
        <f t="shared" si="0"/>
        <v>10040</v>
      </c>
      <c r="H24" s="36">
        <v>0</v>
      </c>
      <c r="I24" s="33" t="s">
        <v>129</v>
      </c>
      <c r="J24" s="33" t="s">
        <v>64</v>
      </c>
      <c r="K24" s="33" t="s">
        <v>129</v>
      </c>
      <c r="L24" s="33" t="s">
        <v>126</v>
      </c>
      <c r="M24" s="191" t="s">
        <v>130</v>
      </c>
    </row>
    <row r="25" spans="1:13" x14ac:dyDescent="0.2">
      <c r="A25" s="32">
        <v>13</v>
      </c>
      <c r="B25" s="33" t="s">
        <v>125</v>
      </c>
      <c r="C25" s="33" t="s">
        <v>129</v>
      </c>
      <c r="D25" s="33" t="s">
        <v>129</v>
      </c>
      <c r="E25" s="34">
        <v>33888</v>
      </c>
      <c r="F25" s="218">
        <v>44073</v>
      </c>
      <c r="G25" s="35">
        <f t="shared" si="0"/>
        <v>10040</v>
      </c>
      <c r="H25" s="36">
        <v>0</v>
      </c>
      <c r="I25" s="33" t="s">
        <v>129</v>
      </c>
      <c r="J25" s="33" t="s">
        <v>64</v>
      </c>
      <c r="K25" s="33" t="s">
        <v>129</v>
      </c>
      <c r="L25" s="33" t="s">
        <v>126</v>
      </c>
      <c r="M25" s="191" t="s">
        <v>130</v>
      </c>
    </row>
    <row r="26" spans="1:13" x14ac:dyDescent="0.2">
      <c r="A26" s="32">
        <v>14</v>
      </c>
      <c r="B26" s="33" t="s">
        <v>125</v>
      </c>
      <c r="C26" s="33" t="s">
        <v>129</v>
      </c>
      <c r="D26" s="33" t="s">
        <v>129</v>
      </c>
      <c r="E26" s="34">
        <v>33888</v>
      </c>
      <c r="F26" s="218">
        <v>44073</v>
      </c>
      <c r="G26" s="35">
        <f t="shared" si="0"/>
        <v>10040</v>
      </c>
      <c r="H26" s="36">
        <v>0</v>
      </c>
      <c r="I26" s="33" t="s">
        <v>129</v>
      </c>
      <c r="J26" s="33" t="s">
        <v>64</v>
      </c>
      <c r="K26" s="33" t="s">
        <v>129</v>
      </c>
      <c r="L26" s="33" t="s">
        <v>126</v>
      </c>
      <c r="M26" s="191" t="s">
        <v>130</v>
      </c>
    </row>
    <row r="27" spans="1:13" x14ac:dyDescent="0.2">
      <c r="A27" s="32">
        <v>15</v>
      </c>
      <c r="B27" s="33" t="s">
        <v>125</v>
      </c>
      <c r="C27" s="33" t="s">
        <v>129</v>
      </c>
      <c r="D27" s="33" t="s">
        <v>129</v>
      </c>
      <c r="E27" s="34">
        <v>33888</v>
      </c>
      <c r="F27" s="218">
        <v>44073</v>
      </c>
      <c r="G27" s="35">
        <f t="shared" si="0"/>
        <v>10040</v>
      </c>
      <c r="H27" s="36">
        <v>0</v>
      </c>
      <c r="I27" s="33" t="s">
        <v>129</v>
      </c>
      <c r="J27" s="33" t="s">
        <v>64</v>
      </c>
      <c r="K27" s="33" t="s">
        <v>129</v>
      </c>
      <c r="L27" s="33" t="s">
        <v>126</v>
      </c>
      <c r="M27" s="191" t="s">
        <v>130</v>
      </c>
    </row>
    <row r="28" spans="1:13" x14ac:dyDescent="0.2">
      <c r="A28" s="32">
        <v>16</v>
      </c>
      <c r="B28" s="33" t="s">
        <v>125</v>
      </c>
      <c r="C28" s="33" t="s">
        <v>129</v>
      </c>
      <c r="D28" s="33" t="s">
        <v>129</v>
      </c>
      <c r="E28" s="34">
        <v>33888</v>
      </c>
      <c r="F28" s="218">
        <v>44073</v>
      </c>
      <c r="G28" s="35">
        <f t="shared" si="0"/>
        <v>10040</v>
      </c>
      <c r="H28" s="36">
        <v>0</v>
      </c>
      <c r="I28" s="33" t="s">
        <v>129</v>
      </c>
      <c r="J28" s="33" t="s">
        <v>64</v>
      </c>
      <c r="K28" s="33" t="s">
        <v>129</v>
      </c>
      <c r="L28" s="33" t="s">
        <v>126</v>
      </c>
      <c r="M28" s="191" t="s">
        <v>130</v>
      </c>
    </row>
    <row r="29" spans="1:13" x14ac:dyDescent="0.2">
      <c r="A29" s="32">
        <v>17</v>
      </c>
      <c r="B29" s="33" t="s">
        <v>125</v>
      </c>
      <c r="C29" s="33" t="s">
        <v>129</v>
      </c>
      <c r="D29" s="33" t="s">
        <v>129</v>
      </c>
      <c r="E29" s="34">
        <v>33888</v>
      </c>
      <c r="F29" s="218">
        <v>44073</v>
      </c>
      <c r="G29" s="35">
        <f t="shared" si="0"/>
        <v>10040</v>
      </c>
      <c r="H29" s="36">
        <v>0</v>
      </c>
      <c r="I29" s="33" t="s">
        <v>129</v>
      </c>
      <c r="J29" s="33" t="s">
        <v>64</v>
      </c>
      <c r="K29" s="33" t="s">
        <v>129</v>
      </c>
      <c r="L29" s="33" t="s">
        <v>126</v>
      </c>
      <c r="M29" s="191" t="s">
        <v>130</v>
      </c>
    </row>
    <row r="30" spans="1:13" x14ac:dyDescent="0.2">
      <c r="A30" s="32">
        <v>18</v>
      </c>
      <c r="B30" s="33" t="s">
        <v>125</v>
      </c>
      <c r="C30" s="33" t="s">
        <v>129</v>
      </c>
      <c r="D30" s="33" t="s">
        <v>129</v>
      </c>
      <c r="E30" s="34">
        <v>33888</v>
      </c>
      <c r="F30" s="218">
        <v>44073</v>
      </c>
      <c r="G30" s="35">
        <f t="shared" si="0"/>
        <v>10040</v>
      </c>
      <c r="H30" s="36">
        <v>0</v>
      </c>
      <c r="I30" s="33" t="s">
        <v>129</v>
      </c>
      <c r="J30" s="33" t="s">
        <v>64</v>
      </c>
      <c r="K30" s="33" t="s">
        <v>129</v>
      </c>
      <c r="L30" s="33" t="s">
        <v>126</v>
      </c>
      <c r="M30" s="191" t="s">
        <v>130</v>
      </c>
    </row>
    <row r="31" spans="1:13" x14ac:dyDescent="0.2">
      <c r="A31" s="32">
        <v>19</v>
      </c>
      <c r="B31" s="33" t="s">
        <v>125</v>
      </c>
      <c r="C31" s="33" t="s">
        <v>129</v>
      </c>
      <c r="D31" s="33" t="s">
        <v>129</v>
      </c>
      <c r="E31" s="34">
        <v>33888</v>
      </c>
      <c r="F31" s="218">
        <v>44073</v>
      </c>
      <c r="G31" s="35">
        <f t="shared" si="0"/>
        <v>10040</v>
      </c>
      <c r="H31" s="36">
        <v>0</v>
      </c>
      <c r="I31" s="33" t="s">
        <v>129</v>
      </c>
      <c r="J31" s="33" t="s">
        <v>64</v>
      </c>
      <c r="K31" s="33" t="s">
        <v>129</v>
      </c>
      <c r="L31" s="33" t="s">
        <v>126</v>
      </c>
      <c r="M31" s="191" t="s">
        <v>130</v>
      </c>
    </row>
    <row r="32" spans="1:13" x14ac:dyDescent="0.2">
      <c r="A32" s="32">
        <v>20</v>
      </c>
      <c r="B32" s="33" t="s">
        <v>125</v>
      </c>
      <c r="C32" s="33" t="s">
        <v>129</v>
      </c>
      <c r="D32" s="33" t="s">
        <v>129</v>
      </c>
      <c r="E32" s="34">
        <v>33888</v>
      </c>
      <c r="F32" s="218">
        <v>44073</v>
      </c>
      <c r="G32" s="35">
        <f t="shared" si="0"/>
        <v>10040</v>
      </c>
      <c r="H32" s="36">
        <v>0</v>
      </c>
      <c r="I32" s="33" t="s">
        <v>129</v>
      </c>
      <c r="J32" s="33" t="s">
        <v>64</v>
      </c>
      <c r="K32" s="33" t="s">
        <v>129</v>
      </c>
      <c r="L32" s="33" t="s">
        <v>126</v>
      </c>
      <c r="M32" s="191" t="s">
        <v>130</v>
      </c>
    </row>
    <row r="33" spans="1:13" x14ac:dyDescent="0.2">
      <c r="A33" s="32">
        <v>21</v>
      </c>
      <c r="B33" s="33" t="s">
        <v>125</v>
      </c>
      <c r="C33" s="33" t="s">
        <v>129</v>
      </c>
      <c r="D33" s="33" t="s">
        <v>129</v>
      </c>
      <c r="E33" s="34">
        <v>33888</v>
      </c>
      <c r="F33" s="218">
        <v>44073</v>
      </c>
      <c r="G33" s="35">
        <f t="shared" si="0"/>
        <v>10040</v>
      </c>
      <c r="H33" s="36">
        <v>0</v>
      </c>
      <c r="I33" s="33" t="s">
        <v>129</v>
      </c>
      <c r="J33" s="33" t="s">
        <v>64</v>
      </c>
      <c r="K33" s="33" t="s">
        <v>129</v>
      </c>
      <c r="L33" s="33" t="s">
        <v>126</v>
      </c>
      <c r="M33" s="191" t="s">
        <v>130</v>
      </c>
    </row>
    <row r="34" spans="1:13" x14ac:dyDescent="0.2">
      <c r="A34" s="32">
        <v>22</v>
      </c>
      <c r="B34" s="33" t="s">
        <v>125</v>
      </c>
      <c r="C34" s="33" t="s">
        <v>129</v>
      </c>
      <c r="D34" s="33" t="s">
        <v>129</v>
      </c>
      <c r="E34" s="34">
        <v>33888</v>
      </c>
      <c r="F34" s="218">
        <v>44073</v>
      </c>
      <c r="G34" s="35">
        <f t="shared" si="0"/>
        <v>10040</v>
      </c>
      <c r="H34" s="36">
        <v>0</v>
      </c>
      <c r="I34" s="33" t="s">
        <v>129</v>
      </c>
      <c r="J34" s="33" t="s">
        <v>64</v>
      </c>
      <c r="K34" s="33" t="s">
        <v>129</v>
      </c>
      <c r="L34" s="33" t="s">
        <v>126</v>
      </c>
      <c r="M34" s="191" t="s">
        <v>130</v>
      </c>
    </row>
    <row r="35" spans="1:13" x14ac:dyDescent="0.2">
      <c r="A35" s="32">
        <v>23</v>
      </c>
      <c r="B35" s="33" t="s">
        <v>125</v>
      </c>
      <c r="C35" s="33" t="s">
        <v>129</v>
      </c>
      <c r="D35" s="33" t="s">
        <v>129</v>
      </c>
      <c r="E35" s="34">
        <v>33888</v>
      </c>
      <c r="F35" s="218">
        <v>44073</v>
      </c>
      <c r="G35" s="35">
        <f t="shared" si="0"/>
        <v>10040</v>
      </c>
      <c r="H35" s="36">
        <v>0</v>
      </c>
      <c r="I35" s="33" t="s">
        <v>129</v>
      </c>
      <c r="J35" s="33" t="s">
        <v>64</v>
      </c>
      <c r="K35" s="33" t="s">
        <v>129</v>
      </c>
      <c r="L35" s="33" t="s">
        <v>126</v>
      </c>
      <c r="M35" s="191" t="s">
        <v>130</v>
      </c>
    </row>
    <row r="36" spans="1:13" x14ac:dyDescent="0.2">
      <c r="A36" s="32">
        <v>24</v>
      </c>
      <c r="B36" s="33" t="s">
        <v>125</v>
      </c>
      <c r="C36" s="33" t="s">
        <v>129</v>
      </c>
      <c r="D36" s="33" t="s">
        <v>129</v>
      </c>
      <c r="E36" s="34">
        <v>33888</v>
      </c>
      <c r="F36" s="218">
        <v>44073</v>
      </c>
      <c r="G36" s="35">
        <f t="shared" si="0"/>
        <v>10040</v>
      </c>
      <c r="H36" s="36">
        <v>0</v>
      </c>
      <c r="I36" s="33" t="s">
        <v>129</v>
      </c>
      <c r="J36" s="33" t="s">
        <v>64</v>
      </c>
      <c r="K36" s="33" t="s">
        <v>129</v>
      </c>
      <c r="L36" s="33" t="s">
        <v>126</v>
      </c>
      <c r="M36" s="191" t="s">
        <v>130</v>
      </c>
    </row>
    <row r="37" spans="1:13" x14ac:dyDescent="0.2">
      <c r="A37" s="32">
        <v>25</v>
      </c>
      <c r="B37" s="33" t="s">
        <v>125</v>
      </c>
      <c r="C37" s="33" t="s">
        <v>129</v>
      </c>
      <c r="D37" s="33" t="s">
        <v>129</v>
      </c>
      <c r="E37" s="34">
        <v>33888</v>
      </c>
      <c r="F37" s="218">
        <v>44073</v>
      </c>
      <c r="G37" s="35">
        <f t="shared" si="0"/>
        <v>10040</v>
      </c>
      <c r="H37" s="36">
        <v>0</v>
      </c>
      <c r="I37" s="33" t="s">
        <v>129</v>
      </c>
      <c r="J37" s="33" t="s">
        <v>64</v>
      </c>
      <c r="K37" s="33" t="s">
        <v>129</v>
      </c>
      <c r="L37" s="33" t="s">
        <v>126</v>
      </c>
      <c r="M37" s="191" t="s">
        <v>130</v>
      </c>
    </row>
    <row r="38" spans="1:13" x14ac:dyDescent="0.2">
      <c r="A38" s="32">
        <v>26</v>
      </c>
      <c r="B38" s="33" t="s">
        <v>125</v>
      </c>
      <c r="C38" s="33" t="s">
        <v>129</v>
      </c>
      <c r="D38" s="33" t="s">
        <v>129</v>
      </c>
      <c r="E38" s="34">
        <v>33888</v>
      </c>
      <c r="F38" s="218">
        <v>44073</v>
      </c>
      <c r="G38" s="35">
        <f t="shared" si="0"/>
        <v>10040</v>
      </c>
      <c r="H38" s="36">
        <v>0</v>
      </c>
      <c r="I38" s="33" t="s">
        <v>129</v>
      </c>
      <c r="J38" s="33" t="s">
        <v>64</v>
      </c>
      <c r="K38" s="33" t="s">
        <v>129</v>
      </c>
      <c r="L38" s="33" t="s">
        <v>126</v>
      </c>
      <c r="M38" s="191" t="s">
        <v>130</v>
      </c>
    </row>
    <row r="39" spans="1:13" x14ac:dyDescent="0.2">
      <c r="A39" s="32">
        <v>27</v>
      </c>
      <c r="B39" s="33" t="s">
        <v>125</v>
      </c>
      <c r="C39" s="33" t="s">
        <v>129</v>
      </c>
      <c r="D39" s="33" t="s">
        <v>129</v>
      </c>
      <c r="E39" s="34">
        <v>33888</v>
      </c>
      <c r="F39" s="218">
        <v>44073</v>
      </c>
      <c r="G39" s="35">
        <f t="shared" si="0"/>
        <v>10040</v>
      </c>
      <c r="H39" s="36">
        <v>0</v>
      </c>
      <c r="I39" s="33" t="s">
        <v>129</v>
      </c>
      <c r="J39" s="33" t="s">
        <v>64</v>
      </c>
      <c r="K39" s="33" t="s">
        <v>129</v>
      </c>
      <c r="L39" s="33" t="s">
        <v>126</v>
      </c>
      <c r="M39" s="191" t="s">
        <v>130</v>
      </c>
    </row>
    <row r="40" spans="1:13" x14ac:dyDescent="0.2">
      <c r="A40" s="32">
        <v>28</v>
      </c>
      <c r="B40" s="33" t="s">
        <v>125</v>
      </c>
      <c r="C40" s="33" t="s">
        <v>129</v>
      </c>
      <c r="D40" s="33" t="s">
        <v>129</v>
      </c>
      <c r="E40" s="34">
        <v>33888</v>
      </c>
      <c r="F40" s="218">
        <v>44073</v>
      </c>
      <c r="G40" s="35">
        <f t="shared" si="0"/>
        <v>10040</v>
      </c>
      <c r="H40" s="36">
        <v>0</v>
      </c>
      <c r="I40" s="33" t="s">
        <v>129</v>
      </c>
      <c r="J40" s="33" t="s">
        <v>64</v>
      </c>
      <c r="K40" s="33" t="s">
        <v>129</v>
      </c>
      <c r="L40" s="33" t="s">
        <v>126</v>
      </c>
      <c r="M40" s="191" t="s">
        <v>130</v>
      </c>
    </row>
    <row r="41" spans="1:13" x14ac:dyDescent="0.2">
      <c r="A41" s="32">
        <v>29</v>
      </c>
      <c r="B41" s="33" t="s">
        <v>125</v>
      </c>
      <c r="C41" s="33" t="s">
        <v>129</v>
      </c>
      <c r="D41" s="33" t="s">
        <v>129</v>
      </c>
      <c r="E41" s="34">
        <v>33888</v>
      </c>
      <c r="F41" s="218">
        <v>44073</v>
      </c>
      <c r="G41" s="35">
        <f t="shared" si="0"/>
        <v>10040</v>
      </c>
      <c r="H41" s="36">
        <v>0</v>
      </c>
      <c r="I41" s="33" t="s">
        <v>129</v>
      </c>
      <c r="J41" s="33" t="s">
        <v>64</v>
      </c>
      <c r="K41" s="33" t="s">
        <v>129</v>
      </c>
      <c r="L41" s="33" t="s">
        <v>126</v>
      </c>
      <c r="M41" s="191" t="s">
        <v>130</v>
      </c>
    </row>
    <row r="42" spans="1:13" x14ac:dyDescent="0.2">
      <c r="A42" s="32">
        <v>30</v>
      </c>
      <c r="B42" s="33" t="s">
        <v>125</v>
      </c>
      <c r="C42" s="33" t="s">
        <v>129</v>
      </c>
      <c r="D42" s="33" t="s">
        <v>129</v>
      </c>
      <c r="E42" s="34">
        <v>33888</v>
      </c>
      <c r="F42" s="218">
        <v>44073</v>
      </c>
      <c r="G42" s="35">
        <f t="shared" si="0"/>
        <v>10040</v>
      </c>
      <c r="H42" s="36">
        <v>0</v>
      </c>
      <c r="I42" s="33" t="s">
        <v>129</v>
      </c>
      <c r="J42" s="33" t="s">
        <v>64</v>
      </c>
      <c r="K42" s="33" t="s">
        <v>129</v>
      </c>
      <c r="L42" s="33" t="s">
        <v>126</v>
      </c>
      <c r="M42" s="191" t="s">
        <v>130</v>
      </c>
    </row>
    <row r="43" spans="1:13" x14ac:dyDescent="0.2">
      <c r="A43" s="32">
        <v>31</v>
      </c>
      <c r="B43" s="33" t="s">
        <v>125</v>
      </c>
      <c r="C43" s="33" t="s">
        <v>129</v>
      </c>
      <c r="D43" s="33" t="s">
        <v>129</v>
      </c>
      <c r="E43" s="34">
        <v>33888</v>
      </c>
      <c r="F43" s="218">
        <v>44073</v>
      </c>
      <c r="G43" s="35">
        <f t="shared" si="0"/>
        <v>10040</v>
      </c>
      <c r="H43" s="36">
        <v>0</v>
      </c>
      <c r="I43" s="33" t="s">
        <v>129</v>
      </c>
      <c r="J43" s="33" t="s">
        <v>64</v>
      </c>
      <c r="K43" s="33" t="s">
        <v>129</v>
      </c>
      <c r="L43" s="33" t="s">
        <v>126</v>
      </c>
      <c r="M43" s="191" t="s">
        <v>130</v>
      </c>
    </row>
    <row r="44" spans="1:13" x14ac:dyDescent="0.2">
      <c r="A44" s="32">
        <v>32</v>
      </c>
      <c r="B44" s="33" t="s">
        <v>125</v>
      </c>
      <c r="C44" s="33" t="s">
        <v>129</v>
      </c>
      <c r="D44" s="33" t="s">
        <v>129</v>
      </c>
      <c r="E44" s="34">
        <v>33888</v>
      </c>
      <c r="F44" s="218">
        <v>44073</v>
      </c>
      <c r="G44" s="35">
        <f t="shared" si="0"/>
        <v>10040</v>
      </c>
      <c r="H44" s="36">
        <v>0</v>
      </c>
      <c r="I44" s="33" t="s">
        <v>129</v>
      </c>
      <c r="J44" s="33" t="s">
        <v>64</v>
      </c>
      <c r="K44" s="33" t="s">
        <v>129</v>
      </c>
      <c r="L44" s="33" t="s">
        <v>126</v>
      </c>
      <c r="M44" s="191" t="s">
        <v>130</v>
      </c>
    </row>
    <row r="45" spans="1:13" x14ac:dyDescent="0.2">
      <c r="A45" s="32">
        <v>33</v>
      </c>
      <c r="B45" s="33" t="s">
        <v>125</v>
      </c>
      <c r="C45" s="33" t="s">
        <v>129</v>
      </c>
      <c r="D45" s="33" t="s">
        <v>129</v>
      </c>
      <c r="E45" s="34">
        <v>33888</v>
      </c>
      <c r="F45" s="218">
        <v>44073</v>
      </c>
      <c r="G45" s="35">
        <f t="shared" si="0"/>
        <v>10040</v>
      </c>
      <c r="H45" s="36">
        <v>0</v>
      </c>
      <c r="I45" s="33" t="s">
        <v>129</v>
      </c>
      <c r="J45" s="33" t="s">
        <v>64</v>
      </c>
      <c r="K45" s="33" t="s">
        <v>129</v>
      </c>
      <c r="L45" s="33" t="s">
        <v>126</v>
      </c>
      <c r="M45" s="191" t="s">
        <v>130</v>
      </c>
    </row>
    <row r="46" spans="1:13" x14ac:dyDescent="0.2">
      <c r="A46" s="32">
        <v>34</v>
      </c>
      <c r="B46" s="33" t="s">
        <v>125</v>
      </c>
      <c r="C46" s="33" t="s">
        <v>129</v>
      </c>
      <c r="D46" s="33" t="s">
        <v>129</v>
      </c>
      <c r="E46" s="34">
        <v>33888</v>
      </c>
      <c r="F46" s="218">
        <v>44073</v>
      </c>
      <c r="G46" s="35">
        <f t="shared" si="0"/>
        <v>10040</v>
      </c>
      <c r="H46" s="36">
        <v>0</v>
      </c>
      <c r="I46" s="33" t="s">
        <v>129</v>
      </c>
      <c r="J46" s="33" t="s">
        <v>64</v>
      </c>
      <c r="K46" s="33" t="s">
        <v>129</v>
      </c>
      <c r="L46" s="33" t="s">
        <v>126</v>
      </c>
      <c r="M46" s="191" t="s">
        <v>130</v>
      </c>
    </row>
    <row r="47" spans="1:13" x14ac:dyDescent="0.2">
      <c r="A47" s="32">
        <v>35</v>
      </c>
      <c r="B47" s="33" t="s">
        <v>125</v>
      </c>
      <c r="C47" s="33" t="s">
        <v>129</v>
      </c>
      <c r="D47" s="33" t="s">
        <v>129</v>
      </c>
      <c r="E47" s="34">
        <v>33888</v>
      </c>
      <c r="F47" s="218">
        <v>44073</v>
      </c>
      <c r="G47" s="35">
        <f t="shared" si="0"/>
        <v>10040</v>
      </c>
      <c r="H47" s="36">
        <v>0</v>
      </c>
      <c r="I47" s="33" t="s">
        <v>129</v>
      </c>
      <c r="J47" s="33" t="s">
        <v>64</v>
      </c>
      <c r="K47" s="33" t="s">
        <v>129</v>
      </c>
      <c r="L47" s="33" t="s">
        <v>126</v>
      </c>
      <c r="M47" s="191" t="s">
        <v>130</v>
      </c>
    </row>
    <row r="48" spans="1:13" x14ac:dyDescent="0.2">
      <c r="A48" s="32">
        <v>36</v>
      </c>
      <c r="B48" s="33" t="s">
        <v>125</v>
      </c>
      <c r="C48" s="33" t="s">
        <v>129</v>
      </c>
      <c r="D48" s="33" t="s">
        <v>129</v>
      </c>
      <c r="E48" s="34">
        <v>33888</v>
      </c>
      <c r="F48" s="218">
        <v>44073</v>
      </c>
      <c r="G48" s="35">
        <f t="shared" si="0"/>
        <v>10040</v>
      </c>
      <c r="H48" s="36">
        <v>0</v>
      </c>
      <c r="I48" s="33" t="s">
        <v>129</v>
      </c>
      <c r="J48" s="33" t="s">
        <v>64</v>
      </c>
      <c r="K48" s="33" t="s">
        <v>129</v>
      </c>
      <c r="L48" s="33" t="s">
        <v>126</v>
      </c>
      <c r="M48" s="191" t="s">
        <v>130</v>
      </c>
    </row>
    <row r="49" spans="1:13" x14ac:dyDescent="0.2">
      <c r="A49" s="32">
        <v>37</v>
      </c>
      <c r="B49" s="33" t="s">
        <v>125</v>
      </c>
      <c r="C49" s="33" t="s">
        <v>129</v>
      </c>
      <c r="D49" s="33" t="s">
        <v>129</v>
      </c>
      <c r="E49" s="34">
        <v>33888</v>
      </c>
      <c r="F49" s="218">
        <v>44073</v>
      </c>
      <c r="G49" s="35">
        <f t="shared" si="0"/>
        <v>10040</v>
      </c>
      <c r="H49" s="36">
        <v>0</v>
      </c>
      <c r="I49" s="33" t="s">
        <v>129</v>
      </c>
      <c r="J49" s="33" t="s">
        <v>64</v>
      </c>
      <c r="K49" s="33" t="s">
        <v>129</v>
      </c>
      <c r="L49" s="33" t="s">
        <v>126</v>
      </c>
      <c r="M49" s="191" t="s">
        <v>130</v>
      </c>
    </row>
    <row r="50" spans="1:13" x14ac:dyDescent="0.2">
      <c r="A50" s="32">
        <v>38</v>
      </c>
      <c r="B50" s="33" t="s">
        <v>125</v>
      </c>
      <c r="C50" s="33" t="s">
        <v>129</v>
      </c>
      <c r="D50" s="33" t="s">
        <v>129</v>
      </c>
      <c r="E50" s="34">
        <v>33888</v>
      </c>
      <c r="F50" s="218">
        <v>44073</v>
      </c>
      <c r="G50" s="35">
        <f t="shared" si="0"/>
        <v>10040</v>
      </c>
      <c r="H50" s="36">
        <v>0</v>
      </c>
      <c r="I50" s="33" t="s">
        <v>129</v>
      </c>
      <c r="J50" s="33" t="s">
        <v>64</v>
      </c>
      <c r="K50" s="33" t="s">
        <v>129</v>
      </c>
      <c r="L50" s="33" t="s">
        <v>126</v>
      </c>
      <c r="M50" s="191" t="s">
        <v>130</v>
      </c>
    </row>
    <row r="51" spans="1:13" x14ac:dyDescent="0.2">
      <c r="A51" s="32">
        <v>39</v>
      </c>
      <c r="B51" s="33" t="s">
        <v>125</v>
      </c>
      <c r="C51" s="33" t="s">
        <v>129</v>
      </c>
      <c r="D51" s="33" t="s">
        <v>129</v>
      </c>
      <c r="E51" s="34">
        <v>33888</v>
      </c>
      <c r="F51" s="218">
        <v>44073</v>
      </c>
      <c r="G51" s="35">
        <f t="shared" si="0"/>
        <v>10040</v>
      </c>
      <c r="H51" s="36">
        <v>0</v>
      </c>
      <c r="I51" s="33" t="s">
        <v>129</v>
      </c>
      <c r="J51" s="33" t="s">
        <v>64</v>
      </c>
      <c r="K51" s="33" t="s">
        <v>129</v>
      </c>
      <c r="L51" s="33" t="s">
        <v>126</v>
      </c>
      <c r="M51" s="191" t="s">
        <v>130</v>
      </c>
    </row>
    <row r="52" spans="1:13" x14ac:dyDescent="0.2">
      <c r="A52" s="32">
        <v>40</v>
      </c>
      <c r="B52" s="33" t="s">
        <v>125</v>
      </c>
      <c r="C52" s="33" t="s">
        <v>129</v>
      </c>
      <c r="D52" s="33" t="s">
        <v>129</v>
      </c>
      <c r="E52" s="34">
        <v>33888</v>
      </c>
      <c r="F52" s="218">
        <v>44073</v>
      </c>
      <c r="G52" s="35">
        <f t="shared" si="0"/>
        <v>10040</v>
      </c>
      <c r="H52" s="36">
        <v>0</v>
      </c>
      <c r="I52" s="33" t="s">
        <v>129</v>
      </c>
      <c r="J52" s="33" t="s">
        <v>64</v>
      </c>
      <c r="K52" s="33" t="s">
        <v>129</v>
      </c>
      <c r="L52" s="33" t="s">
        <v>126</v>
      </c>
      <c r="M52" s="191" t="s">
        <v>130</v>
      </c>
    </row>
    <row r="53" spans="1:13" x14ac:dyDescent="0.2">
      <c r="A53" s="32">
        <v>41</v>
      </c>
      <c r="B53" s="33" t="s">
        <v>125</v>
      </c>
      <c r="C53" s="33" t="s">
        <v>129</v>
      </c>
      <c r="D53" s="33" t="s">
        <v>129</v>
      </c>
      <c r="E53" s="34">
        <v>33888</v>
      </c>
      <c r="F53" s="218">
        <v>44073</v>
      </c>
      <c r="G53" s="35">
        <f t="shared" si="0"/>
        <v>10040</v>
      </c>
      <c r="H53" s="36">
        <v>0</v>
      </c>
      <c r="I53" s="33" t="s">
        <v>129</v>
      </c>
      <c r="J53" s="33" t="s">
        <v>64</v>
      </c>
      <c r="K53" s="33" t="s">
        <v>129</v>
      </c>
      <c r="L53" s="33" t="s">
        <v>126</v>
      </c>
      <c r="M53" s="191" t="s">
        <v>130</v>
      </c>
    </row>
    <row r="54" spans="1:13" x14ac:dyDescent="0.2">
      <c r="A54" s="32">
        <v>42</v>
      </c>
      <c r="B54" s="33" t="s">
        <v>125</v>
      </c>
      <c r="C54" s="33" t="s">
        <v>129</v>
      </c>
      <c r="D54" s="33" t="s">
        <v>129</v>
      </c>
      <c r="E54" s="34">
        <v>33888</v>
      </c>
      <c r="F54" s="218">
        <v>44073</v>
      </c>
      <c r="G54" s="35">
        <f t="shared" si="0"/>
        <v>10040</v>
      </c>
      <c r="H54" s="36">
        <v>0</v>
      </c>
      <c r="I54" s="33" t="s">
        <v>129</v>
      </c>
      <c r="J54" s="33" t="s">
        <v>64</v>
      </c>
      <c r="K54" s="33" t="s">
        <v>129</v>
      </c>
      <c r="L54" s="33" t="s">
        <v>126</v>
      </c>
      <c r="M54" s="191" t="s">
        <v>130</v>
      </c>
    </row>
    <row r="55" spans="1:13" x14ac:dyDescent="0.2">
      <c r="A55" s="32">
        <v>43</v>
      </c>
      <c r="B55" s="33" t="s">
        <v>125</v>
      </c>
      <c r="C55" s="33" t="s">
        <v>129</v>
      </c>
      <c r="D55" s="33" t="s">
        <v>129</v>
      </c>
      <c r="E55" s="34">
        <v>33888</v>
      </c>
      <c r="F55" s="218">
        <v>44073</v>
      </c>
      <c r="G55" s="35">
        <f t="shared" si="0"/>
        <v>10040</v>
      </c>
      <c r="H55" s="36">
        <v>0</v>
      </c>
      <c r="I55" s="33" t="s">
        <v>129</v>
      </c>
      <c r="J55" s="33" t="s">
        <v>64</v>
      </c>
      <c r="K55" s="33" t="s">
        <v>129</v>
      </c>
      <c r="L55" s="33" t="s">
        <v>126</v>
      </c>
      <c r="M55" s="191" t="s">
        <v>130</v>
      </c>
    </row>
    <row r="56" spans="1:13" x14ac:dyDescent="0.2">
      <c r="A56" s="32">
        <v>44</v>
      </c>
      <c r="B56" s="33" t="s">
        <v>125</v>
      </c>
      <c r="C56" s="33" t="s">
        <v>129</v>
      </c>
      <c r="D56" s="33" t="s">
        <v>129</v>
      </c>
      <c r="E56" s="34">
        <v>33888</v>
      </c>
      <c r="F56" s="218">
        <v>44073</v>
      </c>
      <c r="G56" s="35">
        <f t="shared" si="0"/>
        <v>10040</v>
      </c>
      <c r="H56" s="36">
        <v>0</v>
      </c>
      <c r="I56" s="33" t="s">
        <v>129</v>
      </c>
      <c r="J56" s="33" t="s">
        <v>64</v>
      </c>
      <c r="K56" s="33" t="s">
        <v>129</v>
      </c>
      <c r="L56" s="33" t="s">
        <v>126</v>
      </c>
      <c r="M56" s="191" t="s">
        <v>130</v>
      </c>
    </row>
    <row r="57" spans="1:13" x14ac:dyDescent="0.2">
      <c r="A57" s="32">
        <v>45</v>
      </c>
      <c r="B57" s="33" t="s">
        <v>125</v>
      </c>
      <c r="C57" s="33" t="s">
        <v>129</v>
      </c>
      <c r="D57" s="33" t="s">
        <v>129</v>
      </c>
      <c r="E57" s="34">
        <v>33888</v>
      </c>
      <c r="F57" s="218">
        <v>44073</v>
      </c>
      <c r="G57" s="35">
        <f t="shared" si="0"/>
        <v>10040</v>
      </c>
      <c r="H57" s="36">
        <v>0</v>
      </c>
      <c r="I57" s="33" t="s">
        <v>129</v>
      </c>
      <c r="J57" s="33" t="s">
        <v>64</v>
      </c>
      <c r="K57" s="33" t="s">
        <v>129</v>
      </c>
      <c r="L57" s="33" t="s">
        <v>126</v>
      </c>
      <c r="M57" s="191" t="s">
        <v>130</v>
      </c>
    </row>
    <row r="58" spans="1:13" x14ac:dyDescent="0.2">
      <c r="A58" s="32">
        <v>46</v>
      </c>
      <c r="B58" s="33" t="s">
        <v>125</v>
      </c>
      <c r="C58" s="33" t="s">
        <v>129</v>
      </c>
      <c r="D58" s="33" t="s">
        <v>129</v>
      </c>
      <c r="E58" s="34">
        <v>33888</v>
      </c>
      <c r="F58" s="218">
        <v>44073</v>
      </c>
      <c r="G58" s="35">
        <f t="shared" si="0"/>
        <v>10040</v>
      </c>
      <c r="H58" s="36">
        <v>0</v>
      </c>
      <c r="I58" s="33" t="s">
        <v>129</v>
      </c>
      <c r="J58" s="33" t="s">
        <v>64</v>
      </c>
      <c r="K58" s="33" t="s">
        <v>129</v>
      </c>
      <c r="L58" s="33" t="s">
        <v>126</v>
      </c>
      <c r="M58" s="191" t="s">
        <v>130</v>
      </c>
    </row>
    <row r="59" spans="1:13" x14ac:dyDescent="0.2">
      <c r="A59" s="32">
        <v>47</v>
      </c>
      <c r="B59" s="33" t="s">
        <v>125</v>
      </c>
      <c r="C59" s="33" t="s">
        <v>129</v>
      </c>
      <c r="D59" s="33" t="s">
        <v>129</v>
      </c>
      <c r="E59" s="34">
        <v>33888</v>
      </c>
      <c r="F59" s="218">
        <v>44073</v>
      </c>
      <c r="G59" s="35">
        <f t="shared" si="0"/>
        <v>10040</v>
      </c>
      <c r="H59" s="36">
        <v>0</v>
      </c>
      <c r="I59" s="33" t="s">
        <v>129</v>
      </c>
      <c r="J59" s="33" t="s">
        <v>64</v>
      </c>
      <c r="K59" s="33" t="s">
        <v>129</v>
      </c>
      <c r="L59" s="33" t="s">
        <v>126</v>
      </c>
      <c r="M59" s="191" t="s">
        <v>130</v>
      </c>
    </row>
    <row r="60" spans="1:13" x14ac:dyDescent="0.2">
      <c r="A60" s="32">
        <v>48</v>
      </c>
      <c r="B60" s="33" t="s">
        <v>125</v>
      </c>
      <c r="C60" s="33" t="s">
        <v>129</v>
      </c>
      <c r="D60" s="33" t="s">
        <v>129</v>
      </c>
      <c r="E60" s="34">
        <v>33888</v>
      </c>
      <c r="F60" s="218">
        <v>44073</v>
      </c>
      <c r="G60" s="35">
        <f t="shared" si="0"/>
        <v>10040</v>
      </c>
      <c r="H60" s="36">
        <v>0</v>
      </c>
      <c r="I60" s="33" t="s">
        <v>129</v>
      </c>
      <c r="J60" s="33" t="s">
        <v>64</v>
      </c>
      <c r="K60" s="33" t="s">
        <v>129</v>
      </c>
      <c r="L60" s="33" t="s">
        <v>126</v>
      </c>
      <c r="M60" s="191" t="s">
        <v>130</v>
      </c>
    </row>
    <row r="61" spans="1:13" x14ac:dyDescent="0.2">
      <c r="A61" s="32">
        <v>49</v>
      </c>
      <c r="B61" s="33" t="s">
        <v>125</v>
      </c>
      <c r="C61" s="33" t="s">
        <v>129</v>
      </c>
      <c r="D61" s="33" t="s">
        <v>129</v>
      </c>
      <c r="E61" s="34">
        <v>33888</v>
      </c>
      <c r="F61" s="218">
        <v>44073</v>
      </c>
      <c r="G61" s="35">
        <f t="shared" si="0"/>
        <v>10040</v>
      </c>
      <c r="H61" s="36">
        <v>0</v>
      </c>
      <c r="I61" s="33" t="s">
        <v>129</v>
      </c>
      <c r="J61" s="33" t="s">
        <v>64</v>
      </c>
      <c r="K61" s="33" t="s">
        <v>129</v>
      </c>
      <c r="L61" s="33" t="s">
        <v>126</v>
      </c>
      <c r="M61" s="191" t="s">
        <v>130</v>
      </c>
    </row>
    <row r="62" spans="1:13" x14ac:dyDescent="0.2">
      <c r="A62" s="32">
        <v>50</v>
      </c>
      <c r="B62" s="33" t="s">
        <v>125</v>
      </c>
      <c r="C62" s="33" t="s">
        <v>129</v>
      </c>
      <c r="D62" s="33" t="s">
        <v>129</v>
      </c>
      <c r="E62" s="34">
        <v>33888</v>
      </c>
      <c r="F62" s="218">
        <v>44073</v>
      </c>
      <c r="G62" s="35">
        <f t="shared" si="0"/>
        <v>10040</v>
      </c>
      <c r="H62" s="36">
        <v>0</v>
      </c>
      <c r="I62" s="33" t="s">
        <v>129</v>
      </c>
      <c r="J62" s="33" t="s">
        <v>64</v>
      </c>
      <c r="K62" s="33" t="s">
        <v>129</v>
      </c>
      <c r="L62" s="33" t="s">
        <v>126</v>
      </c>
      <c r="M62" s="191" t="s">
        <v>130</v>
      </c>
    </row>
  </sheetData>
  <hyperlinks>
    <hyperlink ref="M13" r:id="rId1"/>
    <hyperlink ref="M7" r:id="rId2"/>
    <hyperlink ref="M14" r:id="rId3"/>
    <hyperlink ref="M15" r:id="rId4"/>
    <hyperlink ref="M16" r:id="rId5"/>
    <hyperlink ref="M17" r:id="rId6"/>
    <hyperlink ref="M18" r:id="rId7"/>
    <hyperlink ref="M19" r:id="rId8"/>
    <hyperlink ref="M20" r:id="rId9"/>
    <hyperlink ref="M21" r:id="rId10"/>
    <hyperlink ref="M22" r:id="rId11"/>
    <hyperlink ref="M23" r:id="rId12"/>
    <hyperlink ref="M24" r:id="rId13"/>
    <hyperlink ref="M25" r:id="rId14"/>
    <hyperlink ref="M26" r:id="rId15"/>
    <hyperlink ref="M27" r:id="rId16"/>
    <hyperlink ref="M28" r:id="rId17"/>
    <hyperlink ref="M29" r:id="rId18"/>
    <hyperlink ref="M30" r:id="rId19"/>
    <hyperlink ref="M31" r:id="rId20"/>
    <hyperlink ref="M32" r:id="rId21"/>
    <hyperlink ref="M33" r:id="rId22"/>
    <hyperlink ref="M34" r:id="rId23"/>
    <hyperlink ref="M35" r:id="rId24"/>
    <hyperlink ref="M36" r:id="rId25"/>
    <hyperlink ref="M37" r:id="rId26"/>
    <hyperlink ref="M38" r:id="rId27"/>
    <hyperlink ref="M39" r:id="rId28"/>
    <hyperlink ref="M40" r:id="rId29"/>
    <hyperlink ref="M41" r:id="rId30"/>
    <hyperlink ref="M42" r:id="rId31"/>
    <hyperlink ref="M43" r:id="rId32"/>
    <hyperlink ref="M44" r:id="rId33"/>
    <hyperlink ref="M45" r:id="rId34"/>
    <hyperlink ref="M46" r:id="rId35"/>
    <hyperlink ref="M47" r:id="rId36"/>
    <hyperlink ref="M48" r:id="rId37"/>
    <hyperlink ref="M49" r:id="rId38"/>
    <hyperlink ref="M50" r:id="rId39"/>
    <hyperlink ref="M51" r:id="rId40"/>
    <hyperlink ref="M52" r:id="rId41"/>
    <hyperlink ref="M53" r:id="rId42"/>
    <hyperlink ref="M54" r:id="rId43"/>
    <hyperlink ref="M55" r:id="rId44"/>
    <hyperlink ref="M56" r:id="rId45"/>
    <hyperlink ref="M57" r:id="rId46"/>
    <hyperlink ref="M58" r:id="rId47"/>
    <hyperlink ref="M59" r:id="rId48"/>
    <hyperlink ref="M60" r:id="rId49"/>
    <hyperlink ref="M61" r:id="rId50"/>
    <hyperlink ref="M62" r:id="rId51"/>
  </hyperlinks>
  <pageMargins left="0.63291666666666668" right="0.7" top="0.75" bottom="0.75" header="0.3" footer="0.3"/>
  <pageSetup scale="31" orientation="portrait" r:id="rId52"/>
  <headerFooter>
    <oddHeader>&amp;C&amp;G&amp;R&amp;"-,Normal"
&amp;"-,Negrita"FORMULARIO AUTORIZACIÓN PAGO DE CESANTÍAS&amp;"-,Normal"
&amp;"-,Negrita"CÓDIGO: &amp;"-,Normal"FOR-MIS-ACE-001
&amp;"-,Negrita"VERSIÓN: &amp;"-,Normal"004</oddHeader>
    <oddFooter>&amp;C&amp;G</oddFooter>
  </headerFooter>
  <legacyDrawingHF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FORMULARIO UNICO</vt:lpstr>
      <vt:lpstr>Auxiliar</vt:lpstr>
      <vt:lpstr>Ejemplo</vt:lpstr>
      <vt:lpstr>Auxiliar!Área_de_impresión</vt:lpstr>
      <vt:lpstr>'FORMULARIO UNICO'!Área_de_impresión</vt:lpstr>
    </vt:vector>
  </TitlesOfParts>
  <Company>SECRETARIA DE EDUCACION DTAL.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EDUCACION DTAL.</dc:creator>
  <cp:lastModifiedBy>Jeimy Andrea Quiroga Ardila</cp:lastModifiedBy>
  <cp:lastPrinted>2020-09-07T19:45:46Z</cp:lastPrinted>
  <dcterms:created xsi:type="dcterms:W3CDTF">2000-08-09T12:56:37Z</dcterms:created>
  <dcterms:modified xsi:type="dcterms:W3CDTF">2020-10-08T16:57:12Z</dcterms:modified>
</cp:coreProperties>
</file>